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downwind ground conc" sheetId="1" r:id="rId1"/>
  </sheets>
  <calcPr calcId="152511"/>
</workbook>
</file>

<file path=xl/calcChain.xml><?xml version="1.0" encoding="utf-8"?>
<calcChain xmlns="http://schemas.openxmlformats.org/spreadsheetml/2006/main">
  <c r="J31" i="1" l="1"/>
  <c r="AS21" i="1"/>
  <c r="AT21" i="1"/>
  <c r="AS22" i="1"/>
  <c r="AT22" i="1"/>
  <c r="AS23" i="1"/>
  <c r="AT23" i="1"/>
  <c r="AS24" i="1"/>
  <c r="AT24" i="1"/>
  <c r="AS25" i="1"/>
  <c r="AT25" i="1"/>
  <c r="AS26" i="1"/>
  <c r="AT26" i="1"/>
  <c r="AS27" i="1"/>
  <c r="AT27" i="1"/>
  <c r="AS28" i="1"/>
  <c r="AT28" i="1"/>
  <c r="AS29" i="1"/>
  <c r="AT29" i="1"/>
  <c r="AS30" i="1"/>
  <c r="AT30" i="1"/>
  <c r="AS31" i="1"/>
  <c r="AT31" i="1"/>
  <c r="AS32" i="1"/>
  <c r="AT32" i="1"/>
  <c r="AS33" i="1"/>
  <c r="AT33" i="1"/>
  <c r="AS34" i="1"/>
  <c r="AT34" i="1"/>
  <c r="AS35" i="1"/>
  <c r="AT35" i="1"/>
  <c r="AS36" i="1"/>
  <c r="AT36" i="1"/>
  <c r="AS37" i="1"/>
  <c r="AT37" i="1"/>
  <c r="AS38" i="1"/>
  <c r="AT38" i="1"/>
  <c r="AS39" i="1"/>
  <c r="AT39" i="1"/>
  <c r="AS40" i="1"/>
  <c r="AT40" i="1"/>
  <c r="AS41" i="1"/>
  <c r="AT41" i="1"/>
  <c r="AS42" i="1"/>
  <c r="AT42" i="1"/>
  <c r="AS43" i="1"/>
  <c r="AT43" i="1"/>
  <c r="AS44" i="1"/>
  <c r="AT44" i="1"/>
  <c r="AS45" i="1"/>
  <c r="AT45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S57" i="1"/>
  <c r="AT57" i="1"/>
  <c r="AS58" i="1"/>
  <c r="AT58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S65" i="1"/>
  <c r="AT65" i="1"/>
  <c r="AS66" i="1"/>
  <c r="AT66" i="1"/>
  <c r="AS67" i="1"/>
  <c r="AT67" i="1"/>
  <c r="AS68" i="1"/>
  <c r="AT68" i="1"/>
  <c r="AS69" i="1"/>
  <c r="AT69" i="1"/>
  <c r="AS70" i="1"/>
  <c r="AT70" i="1"/>
  <c r="AS71" i="1"/>
  <c r="AT71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T20" i="1"/>
  <c r="AS20" i="1"/>
  <c r="AM21" i="1"/>
  <c r="AL20" i="1"/>
  <c r="AE20" i="1"/>
  <c r="AL21" i="1"/>
  <c r="AL22" i="1"/>
  <c r="AM22" i="1"/>
  <c r="AL23" i="1"/>
  <c r="AM23" i="1"/>
  <c r="AL24" i="1"/>
  <c r="AM24" i="1"/>
  <c r="AL25" i="1"/>
  <c r="AM25" i="1"/>
  <c r="AL26" i="1"/>
  <c r="AM26" i="1"/>
  <c r="AL27" i="1"/>
  <c r="AM27" i="1"/>
  <c r="AL28" i="1"/>
  <c r="AM28" i="1"/>
  <c r="AL29" i="1"/>
  <c r="AM29" i="1"/>
  <c r="AL30" i="1"/>
  <c r="AM30" i="1"/>
  <c r="AL31" i="1"/>
  <c r="AM31" i="1"/>
  <c r="AL32" i="1"/>
  <c r="AM32" i="1"/>
  <c r="AL33" i="1"/>
  <c r="AM33" i="1"/>
  <c r="AL34" i="1"/>
  <c r="AM34" i="1"/>
  <c r="AL35" i="1"/>
  <c r="AM35" i="1"/>
  <c r="AL36" i="1"/>
  <c r="AM36" i="1"/>
  <c r="AL37" i="1"/>
  <c r="AM37" i="1"/>
  <c r="AL38" i="1"/>
  <c r="AM38" i="1"/>
  <c r="AL39" i="1"/>
  <c r="AM39" i="1"/>
  <c r="AL40" i="1"/>
  <c r="AM40" i="1"/>
  <c r="AL41" i="1"/>
  <c r="AM41" i="1"/>
  <c r="AL42" i="1"/>
  <c r="AM42" i="1"/>
  <c r="AL43" i="1"/>
  <c r="AM43" i="1"/>
  <c r="AL44" i="1"/>
  <c r="AM44" i="1"/>
  <c r="AL45" i="1"/>
  <c r="AM45" i="1"/>
  <c r="AL46" i="1"/>
  <c r="AM46" i="1"/>
  <c r="AL47" i="1"/>
  <c r="AM47" i="1"/>
  <c r="AL48" i="1"/>
  <c r="AM48" i="1"/>
  <c r="AL49" i="1"/>
  <c r="AM49" i="1"/>
  <c r="AL50" i="1"/>
  <c r="AM50" i="1"/>
  <c r="AL51" i="1"/>
  <c r="AM51" i="1"/>
  <c r="AL52" i="1"/>
  <c r="AM52" i="1"/>
  <c r="AL53" i="1"/>
  <c r="AM53" i="1"/>
  <c r="AL54" i="1"/>
  <c r="AM54" i="1"/>
  <c r="AL55" i="1"/>
  <c r="AM55" i="1"/>
  <c r="AL56" i="1"/>
  <c r="AM56" i="1"/>
  <c r="AL57" i="1"/>
  <c r="AM57" i="1"/>
  <c r="AL58" i="1"/>
  <c r="AM58" i="1"/>
  <c r="AL59" i="1"/>
  <c r="AM59" i="1"/>
  <c r="AL60" i="1"/>
  <c r="AM60" i="1"/>
  <c r="AL61" i="1"/>
  <c r="AM61" i="1"/>
  <c r="AL62" i="1"/>
  <c r="AM62" i="1"/>
  <c r="AL63" i="1"/>
  <c r="AM63" i="1"/>
  <c r="AL64" i="1"/>
  <c r="AM64" i="1"/>
  <c r="AL65" i="1"/>
  <c r="AM65" i="1"/>
  <c r="AL66" i="1"/>
  <c r="AM66" i="1"/>
  <c r="AL67" i="1"/>
  <c r="AM67" i="1"/>
  <c r="AL68" i="1"/>
  <c r="AM68" i="1"/>
  <c r="AL69" i="1"/>
  <c r="AM69" i="1"/>
  <c r="AL70" i="1"/>
  <c r="AM70" i="1"/>
  <c r="AL71" i="1"/>
  <c r="AM71" i="1"/>
  <c r="AL72" i="1"/>
  <c r="AM72" i="1"/>
  <c r="AM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E61" i="1"/>
  <c r="AF61" i="1"/>
  <c r="AE62" i="1"/>
  <c r="AF62" i="1"/>
  <c r="AE63" i="1"/>
  <c r="AF63" i="1"/>
  <c r="AE64" i="1"/>
  <c r="AF64" i="1"/>
  <c r="AE65" i="1"/>
  <c r="AF65" i="1"/>
  <c r="AE66" i="1"/>
  <c r="AF66" i="1"/>
  <c r="AE67" i="1"/>
  <c r="AF67" i="1"/>
  <c r="AE68" i="1"/>
  <c r="AF68" i="1"/>
  <c r="AE69" i="1"/>
  <c r="AF69" i="1"/>
  <c r="AE70" i="1"/>
  <c r="AF70" i="1"/>
  <c r="AE71" i="1"/>
  <c r="AF71" i="1"/>
  <c r="AE72" i="1"/>
  <c r="AF72" i="1"/>
  <c r="AF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X38" i="1"/>
  <c r="Y38" i="1"/>
  <c r="X39" i="1"/>
  <c r="Y39" i="1"/>
  <c r="X40" i="1"/>
  <c r="Y40" i="1"/>
  <c r="X41" i="1"/>
  <c r="Y41" i="1"/>
  <c r="X42" i="1"/>
  <c r="Y42" i="1"/>
  <c r="X43" i="1"/>
  <c r="Y43" i="1"/>
  <c r="X44" i="1"/>
  <c r="Y44" i="1"/>
  <c r="X45" i="1"/>
  <c r="Y45" i="1"/>
  <c r="X46" i="1"/>
  <c r="Y46" i="1"/>
  <c r="X47" i="1"/>
  <c r="Y47" i="1"/>
  <c r="X48" i="1"/>
  <c r="Y48" i="1"/>
  <c r="X49" i="1"/>
  <c r="Y49" i="1"/>
  <c r="X50" i="1"/>
  <c r="Y50" i="1"/>
  <c r="X51" i="1"/>
  <c r="Y51" i="1"/>
  <c r="X52" i="1"/>
  <c r="Y52" i="1"/>
  <c r="X53" i="1"/>
  <c r="Y53" i="1"/>
  <c r="X54" i="1"/>
  <c r="Y54" i="1"/>
  <c r="X55" i="1"/>
  <c r="Y55" i="1"/>
  <c r="X56" i="1"/>
  <c r="Y56" i="1"/>
  <c r="X57" i="1"/>
  <c r="Y57" i="1"/>
  <c r="X58" i="1"/>
  <c r="Y58" i="1"/>
  <c r="X59" i="1"/>
  <c r="Y59" i="1"/>
  <c r="X60" i="1"/>
  <c r="Y60" i="1"/>
  <c r="X61" i="1"/>
  <c r="Y61" i="1"/>
  <c r="X62" i="1"/>
  <c r="Y62" i="1"/>
  <c r="X63" i="1"/>
  <c r="Y63" i="1"/>
  <c r="X64" i="1"/>
  <c r="Y64" i="1"/>
  <c r="X65" i="1"/>
  <c r="Y65" i="1"/>
  <c r="X66" i="1"/>
  <c r="Y66" i="1"/>
  <c r="X67" i="1"/>
  <c r="Y67" i="1"/>
  <c r="X68" i="1"/>
  <c r="Y68" i="1"/>
  <c r="X69" i="1"/>
  <c r="Y69" i="1"/>
  <c r="X70" i="1"/>
  <c r="Y70" i="1"/>
  <c r="X71" i="1"/>
  <c r="Y71" i="1"/>
  <c r="X72" i="1"/>
  <c r="Y72" i="1"/>
  <c r="Y20" i="1"/>
  <c r="X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R20" i="1"/>
  <c r="Q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20" i="1"/>
  <c r="J20" i="1"/>
  <c r="E7" i="1"/>
  <c r="K20" i="1" l="1"/>
  <c r="AU73" i="1"/>
  <c r="AU65" i="1"/>
  <c r="AU57" i="1"/>
  <c r="AU49" i="1"/>
  <c r="AU41" i="1"/>
  <c r="AU33" i="1"/>
  <c r="AU25" i="1"/>
  <c r="AN62" i="1"/>
  <c r="AN51" i="1"/>
  <c r="AN46" i="1"/>
  <c r="AN41" i="1"/>
  <c r="AN35" i="1"/>
  <c r="AN30" i="1"/>
  <c r="AN25" i="1"/>
  <c r="AN20" i="1"/>
  <c r="AG70" i="1"/>
  <c r="AG66" i="1"/>
  <c r="AG62" i="1"/>
  <c r="AG58" i="1"/>
  <c r="AG54" i="1"/>
  <c r="AG50" i="1"/>
  <c r="AG46" i="1"/>
  <c r="AG42" i="1"/>
  <c r="AG38" i="1"/>
  <c r="AG34" i="1"/>
  <c r="AG30" i="1"/>
  <c r="AG26" i="1"/>
  <c r="AG22" i="1"/>
  <c r="Z63" i="1"/>
  <c r="Z58" i="1"/>
  <c r="Z53" i="1"/>
  <c r="Z47" i="1"/>
  <c r="Z42" i="1"/>
  <c r="Z37" i="1"/>
  <c r="Z31" i="1"/>
  <c r="Z26" i="1"/>
  <c r="Z21" i="1"/>
  <c r="S69" i="1"/>
  <c r="S63" i="1"/>
  <c r="S58" i="1"/>
  <c r="S53" i="1"/>
  <c r="S47" i="1"/>
  <c r="S42" i="1"/>
  <c r="S37" i="1"/>
  <c r="S31" i="1"/>
  <c r="S26" i="1"/>
  <c r="S21" i="1"/>
  <c r="K31" i="1"/>
  <c r="K47" i="1"/>
  <c r="K63" i="1"/>
  <c r="AU71" i="1"/>
  <c r="AU63" i="1"/>
  <c r="AU77" i="1"/>
  <c r="AU59" i="1"/>
  <c r="AU47" i="1"/>
  <c r="AU37" i="1"/>
  <c r="AU27" i="1"/>
  <c r="AN54" i="1"/>
  <c r="AN47" i="1"/>
  <c r="AN39" i="1"/>
  <c r="AN33" i="1"/>
  <c r="AN26" i="1"/>
  <c r="AG72" i="1"/>
  <c r="AG67" i="1"/>
  <c r="AG61" i="1"/>
  <c r="AG56" i="1"/>
  <c r="AG51" i="1"/>
  <c r="AG45" i="1"/>
  <c r="AG40" i="1"/>
  <c r="AG35" i="1"/>
  <c r="AG29" i="1"/>
  <c r="AG24" i="1"/>
  <c r="Z62" i="1"/>
  <c r="Z55" i="1"/>
  <c r="Z49" i="1"/>
  <c r="Z41" i="1"/>
  <c r="Z34" i="1"/>
  <c r="Z27" i="1"/>
  <c r="S71" i="1"/>
  <c r="S65" i="1"/>
  <c r="S57" i="1"/>
  <c r="S50" i="1"/>
  <c r="S43" i="1"/>
  <c r="S35" i="1"/>
  <c r="S29" i="1"/>
  <c r="S22" i="1"/>
  <c r="K35" i="1"/>
  <c r="K55" i="1"/>
  <c r="AU69" i="1"/>
  <c r="AU55" i="1"/>
  <c r="AU45" i="1"/>
  <c r="AU35" i="1"/>
  <c r="AU23" i="1"/>
  <c r="K59" i="1"/>
  <c r="K27" i="1"/>
  <c r="S25" i="1"/>
  <c r="S34" i="1"/>
  <c r="S45" i="1"/>
  <c r="S54" i="1"/>
  <c r="S62" i="1"/>
  <c r="Z23" i="1"/>
  <c r="Z33" i="1"/>
  <c r="Z43" i="1"/>
  <c r="Z51" i="1"/>
  <c r="Z61" i="1"/>
  <c r="AG20" i="1"/>
  <c r="AG27" i="1"/>
  <c r="AG33" i="1"/>
  <c r="AG41" i="1"/>
  <c r="AG48" i="1"/>
  <c r="AG55" i="1"/>
  <c r="AG63" i="1"/>
  <c r="AG69" i="1"/>
  <c r="AN27" i="1"/>
  <c r="AN37" i="1"/>
  <c r="AN45" i="1"/>
  <c r="AN58" i="1"/>
  <c r="AN71" i="1"/>
  <c r="AN69" i="1"/>
  <c r="AN67" i="1"/>
  <c r="AN65" i="1"/>
  <c r="AN63" i="1"/>
  <c r="AN61" i="1"/>
  <c r="AN59" i="1"/>
  <c r="AN57" i="1"/>
  <c r="AN55" i="1"/>
  <c r="AU21" i="1"/>
  <c r="AU43" i="1"/>
  <c r="AU67" i="1"/>
  <c r="K51" i="1"/>
  <c r="K23" i="1"/>
  <c r="S27" i="1"/>
  <c r="S38" i="1"/>
  <c r="S46" i="1"/>
  <c r="S55" i="1"/>
  <c r="S66" i="1"/>
  <c r="Z25" i="1"/>
  <c r="Z35" i="1"/>
  <c r="Z45" i="1"/>
  <c r="Z54" i="1"/>
  <c r="Z65" i="1"/>
  <c r="AG21" i="1"/>
  <c r="AG28" i="1"/>
  <c r="AG36" i="1"/>
  <c r="AG43" i="1"/>
  <c r="AG49" i="1"/>
  <c r="AG57" i="1"/>
  <c r="AG64" i="1"/>
  <c r="AG71" i="1"/>
  <c r="AN21" i="1"/>
  <c r="AN29" i="1"/>
  <c r="AN38" i="1"/>
  <c r="AN49" i="1"/>
  <c r="AN66" i="1"/>
  <c r="S72" i="1"/>
  <c r="S68" i="1"/>
  <c r="AU29" i="1"/>
  <c r="AU51" i="1"/>
  <c r="AU75" i="1"/>
  <c r="K71" i="1"/>
  <c r="K43" i="1"/>
  <c r="S20" i="1"/>
  <c r="S30" i="1"/>
  <c r="S39" i="1"/>
  <c r="S49" i="1"/>
  <c r="S59" i="1"/>
  <c r="S67" i="1"/>
  <c r="Z29" i="1"/>
  <c r="Z38" i="1"/>
  <c r="Z46" i="1"/>
  <c r="Z57" i="1"/>
  <c r="Z66" i="1"/>
  <c r="AG23" i="1"/>
  <c r="AG31" i="1"/>
  <c r="AG37" i="1"/>
  <c r="AG44" i="1"/>
  <c r="AG52" i="1"/>
  <c r="AG59" i="1"/>
  <c r="AG65" i="1"/>
  <c r="AN22" i="1"/>
  <c r="AN31" i="1"/>
  <c r="AN42" i="1"/>
  <c r="AN50" i="1"/>
  <c r="AN70" i="1"/>
  <c r="AU31" i="1"/>
  <c r="AU53" i="1"/>
  <c r="K67" i="1"/>
  <c r="K39" i="1"/>
  <c r="S23" i="1"/>
  <c r="S33" i="1"/>
  <c r="S41" i="1"/>
  <c r="S51" i="1"/>
  <c r="S61" i="1"/>
  <c r="S70" i="1"/>
  <c r="Z22" i="1"/>
  <c r="Z30" i="1"/>
  <c r="Z39" i="1"/>
  <c r="Z50" i="1"/>
  <c r="Z59" i="1"/>
  <c r="Z70" i="1"/>
  <c r="AG25" i="1"/>
  <c r="AG32" i="1"/>
  <c r="AG39" i="1"/>
  <c r="AG47" i="1"/>
  <c r="AG53" i="1"/>
  <c r="AG60" i="1"/>
  <c r="AG68" i="1"/>
  <c r="AN23" i="1"/>
  <c r="AN34" i="1"/>
  <c r="AN43" i="1"/>
  <c r="AN53" i="1"/>
  <c r="Z71" i="1"/>
  <c r="Z69" i="1"/>
  <c r="Z67" i="1"/>
  <c r="AU20" i="1"/>
  <c r="AU39" i="1"/>
  <c r="AU61" i="1"/>
  <c r="S64" i="1"/>
  <c r="S60" i="1"/>
  <c r="S56" i="1"/>
  <c r="S52" i="1"/>
  <c r="S48" i="1"/>
  <c r="S44" i="1"/>
  <c r="S40" i="1"/>
  <c r="S36" i="1"/>
  <c r="S32" i="1"/>
  <c r="S28" i="1"/>
  <c r="S24" i="1"/>
  <c r="Z72" i="1"/>
  <c r="Z68" i="1"/>
  <c r="Z64" i="1"/>
  <c r="Z60" i="1"/>
  <c r="Z56" i="1"/>
  <c r="Z52" i="1"/>
  <c r="Z48" i="1"/>
  <c r="Z44" i="1"/>
  <c r="Z40" i="1"/>
  <c r="Z36" i="1"/>
  <c r="Z32" i="1"/>
  <c r="Z28" i="1"/>
  <c r="Z24" i="1"/>
  <c r="AN72" i="1"/>
  <c r="AN68" i="1"/>
  <c r="AN64" i="1"/>
  <c r="AN60" i="1"/>
  <c r="AN56" i="1"/>
  <c r="AN52" i="1"/>
  <c r="AN48" i="1"/>
  <c r="AN44" i="1"/>
  <c r="AN40" i="1"/>
  <c r="AN36" i="1"/>
  <c r="AN32" i="1"/>
  <c r="AN28" i="1"/>
  <c r="AN24" i="1"/>
  <c r="AU78" i="1"/>
  <c r="AU76" i="1"/>
  <c r="AU74" i="1"/>
  <c r="AU72" i="1"/>
  <c r="AU70" i="1"/>
  <c r="AU68" i="1"/>
  <c r="AU66" i="1"/>
  <c r="AU64" i="1"/>
  <c r="AU62" i="1"/>
  <c r="AU60" i="1"/>
  <c r="AU58" i="1"/>
  <c r="AU56" i="1"/>
  <c r="AU54" i="1"/>
  <c r="AU52" i="1"/>
  <c r="AU50" i="1"/>
  <c r="AU48" i="1"/>
  <c r="AU46" i="1"/>
  <c r="AU44" i="1"/>
  <c r="AU42" i="1"/>
  <c r="AU40" i="1"/>
  <c r="AU38" i="1"/>
  <c r="AU36" i="1"/>
  <c r="AU34" i="1"/>
  <c r="AU32" i="1"/>
  <c r="AU30" i="1"/>
  <c r="AU28" i="1"/>
  <c r="AU26" i="1"/>
  <c r="AU24" i="1"/>
  <c r="AU22" i="1"/>
  <c r="Z20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69" i="1"/>
  <c r="K65" i="1"/>
  <c r="K61" i="1"/>
  <c r="K57" i="1"/>
  <c r="K53" i="1"/>
  <c r="K49" i="1"/>
  <c r="K45" i="1"/>
  <c r="K41" i="1"/>
  <c r="K37" i="1"/>
  <c r="K33" i="1"/>
  <c r="K29" i="1"/>
  <c r="K25" i="1"/>
  <c r="K21" i="1"/>
  <c r="K72" i="1"/>
  <c r="K68" i="1"/>
  <c r="K64" i="1"/>
  <c r="K60" i="1"/>
  <c r="K56" i="1"/>
  <c r="K52" i="1"/>
  <c r="K48" i="1"/>
  <c r="K44" i="1"/>
  <c r="K40" i="1"/>
  <c r="K36" i="1"/>
  <c r="K32" i="1"/>
  <c r="K28" i="1"/>
  <c r="K24" i="1"/>
</calcChain>
</file>

<file path=xl/sharedStrings.xml><?xml version="1.0" encoding="utf-8"?>
<sst xmlns="http://schemas.openxmlformats.org/spreadsheetml/2006/main" count="129" uniqueCount="49">
  <si>
    <t>Boxes highlighted in orange are typical inputs</t>
  </si>
  <si>
    <t>Q</t>
  </si>
  <si>
    <t>h</t>
  </si>
  <si>
    <t>emission rate</t>
  </si>
  <si>
    <t>g/s</t>
  </si>
  <si>
    <t>m</t>
  </si>
  <si>
    <t>physical stack height</t>
  </si>
  <si>
    <t>plume rise</t>
  </si>
  <si>
    <t>effective stack height</t>
  </si>
  <si>
    <t>wind velocity at effective stack height</t>
  </si>
  <si>
    <r>
      <t>u</t>
    </r>
    <r>
      <rPr>
        <vertAlign val="subscript"/>
        <sz val="11"/>
        <color theme="1"/>
        <rFont val="Calibri"/>
        <family val="2"/>
        <scheme val="minor"/>
      </rPr>
      <t>H</t>
    </r>
  </si>
  <si>
    <t>m/s</t>
  </si>
  <si>
    <t>y</t>
  </si>
  <si>
    <t>horizontal distance from centerline</t>
  </si>
  <si>
    <t>(set y=0 if only centerline desired)</t>
  </si>
  <si>
    <t>z</t>
  </si>
  <si>
    <t>vertical distance (elevation)</t>
  </si>
  <si>
    <t>(set z=0 for ground level only)</t>
  </si>
  <si>
    <t>downwind</t>
  </si>
  <si>
    <t>Distance</t>
  </si>
  <si>
    <t>Crosswind</t>
  </si>
  <si>
    <t>stdev</t>
  </si>
  <si>
    <t>Vertical</t>
  </si>
  <si>
    <t>Concentration</t>
  </si>
  <si>
    <r>
      <t>C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</si>
  <si>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</si>
  <si>
    <r>
      <t>h+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</si>
  <si>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y (m)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</si>
  <si>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z (m)</t>
    </r>
  </si>
  <si>
    <t xml:space="preserve">Stability class: </t>
  </si>
  <si>
    <t>A</t>
  </si>
  <si>
    <t>C</t>
  </si>
  <si>
    <t>D</t>
  </si>
  <si>
    <t>J</t>
  </si>
  <si>
    <t>K</t>
  </si>
  <si>
    <t>I</t>
  </si>
  <si>
    <t>stability class</t>
  </si>
  <si>
    <t>B</t>
  </si>
  <si>
    <t>E</t>
  </si>
  <si>
    <t>F</t>
  </si>
  <si>
    <r>
      <t>parameters for calculating</t>
    </r>
    <r>
      <rPr>
        <sz val="11"/>
        <color theme="1"/>
        <rFont val="Symbol"/>
        <family val="1"/>
        <charset val="2"/>
      </rPr>
      <t xml:space="preserve"> s</t>
    </r>
    <r>
      <rPr>
        <sz val="11"/>
        <color theme="1"/>
        <rFont val="Calibri"/>
        <family val="2"/>
        <scheme val="minor"/>
      </rPr>
      <t>y</t>
    </r>
  </si>
  <si>
    <r>
      <t>parameters for calculating</t>
    </r>
    <r>
      <rPr>
        <sz val="11"/>
        <color theme="1"/>
        <rFont val="Symbol"/>
        <family val="1"/>
        <charset val="2"/>
      </rPr>
      <t xml:space="preserve"> s</t>
    </r>
    <r>
      <rPr>
        <sz val="11"/>
        <color theme="1"/>
        <rFont val="Calibri"/>
        <family val="2"/>
        <scheme val="minor"/>
      </rPr>
      <t>z</t>
    </r>
  </si>
  <si>
    <t>https://doi.org/10.1080/00022470.1975.10470179</t>
  </si>
  <si>
    <t>The model of McMullen 1975 is used here to calculate dispersion coefficients</t>
  </si>
  <si>
    <t>x (km)</t>
  </si>
  <si>
    <t xml:space="preserve">C </t>
  </si>
  <si>
    <t>calculated</t>
  </si>
  <si>
    <t>Emissions with rate Q from a stack of height h</t>
  </si>
  <si>
    <t>AIR POLLUTION DISPERSION PLUME MODELING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</si>
</sst>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2" borderId="0" xfId="0" applyFill="1" applyBorder="1"/>
    <xf numFmtId="0" fontId="0" fillId="2" borderId="6" xfId="0" applyFill="1" applyBorder="1"/>
    <xf numFmtId="0" fontId="2" fillId="0" borderId="5" xfId="0" applyFont="1" applyBorder="1"/>
    <xf numFmtId="0" fontId="0" fillId="0" borderId="6" xfId="0" applyBorder="1"/>
    <xf numFmtId="0" fontId="2" fillId="2" borderId="0" xfId="0" applyFont="1" applyFill="1" applyBorder="1" applyAlignment="1">
      <alignment horizontal="right"/>
    </xf>
    <xf numFmtId="0" fontId="0" fillId="0" borderId="7" xfId="0" applyBorder="1"/>
    <xf numFmtId="0" fontId="2" fillId="0" borderId="8" xfId="0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0260578138994"/>
          <c:y val="2.8606873359580051E-2"/>
          <c:w val="0.82857981025022165"/>
          <c:h val="0.75724819553805767"/>
        </c:manualLayout>
      </c:layout>
      <c:scatterChart>
        <c:scatterStyle val="lineMarker"/>
        <c:varyColors val="0"/>
        <c:ser>
          <c:idx val="0"/>
          <c:order val="0"/>
          <c:tx>
            <c:v>Stability class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'downwind ground conc'!$H$19:$H$78</c:f>
              <c:numCache>
                <c:formatCode>General</c:formatCode>
                <c:ptCount val="6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  <c:pt idx="23">
                  <c:v>7.5</c:v>
                </c:pt>
                <c:pt idx="24">
                  <c:v>8</c:v>
                </c:pt>
                <c:pt idx="25">
                  <c:v>8.5</c:v>
                </c:pt>
                <c:pt idx="26">
                  <c:v>9</c:v>
                </c:pt>
                <c:pt idx="27">
                  <c:v>9.5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22</c:v>
                </c:pt>
                <c:pt idx="40">
                  <c:v>24</c:v>
                </c:pt>
                <c:pt idx="41">
                  <c:v>26</c:v>
                </c:pt>
                <c:pt idx="42">
                  <c:v>28</c:v>
                </c:pt>
                <c:pt idx="43">
                  <c:v>30</c:v>
                </c:pt>
                <c:pt idx="44">
                  <c:v>32</c:v>
                </c:pt>
                <c:pt idx="45">
                  <c:v>34</c:v>
                </c:pt>
                <c:pt idx="46">
                  <c:v>36</c:v>
                </c:pt>
                <c:pt idx="47">
                  <c:v>38</c:v>
                </c:pt>
                <c:pt idx="48">
                  <c:v>40</c:v>
                </c:pt>
                <c:pt idx="49">
                  <c:v>42</c:v>
                </c:pt>
                <c:pt idx="50">
                  <c:v>44</c:v>
                </c:pt>
                <c:pt idx="51">
                  <c:v>46</c:v>
                </c:pt>
                <c:pt idx="52">
                  <c:v>48</c:v>
                </c:pt>
                <c:pt idx="53">
                  <c:v>50</c:v>
                </c:pt>
              </c:numCache>
            </c:numRef>
          </c:xVal>
          <c:yVal>
            <c:numRef>
              <c:f>'downwind ground conc'!$K$19:$K$78</c:f>
              <c:numCache>
                <c:formatCode>0.00</c:formatCode>
                <c:ptCount val="60"/>
                <c:pt idx="0">
                  <c:v>0</c:v>
                </c:pt>
                <c:pt idx="1">
                  <c:v>6.6416359891537321E-9</c:v>
                </c:pt>
                <c:pt idx="2">
                  <c:v>0.34085479062453483</c:v>
                </c:pt>
                <c:pt idx="3">
                  <c:v>7.5583050780135368</c:v>
                </c:pt>
                <c:pt idx="4">
                  <c:v>12.552516437866721</c:v>
                </c:pt>
                <c:pt idx="5">
                  <c:v>11.125466035706964</c:v>
                </c:pt>
                <c:pt idx="6">
                  <c:v>8.3120768946752523</c:v>
                </c:pt>
                <c:pt idx="7">
                  <c:v>5.9665075664877021</c:v>
                </c:pt>
                <c:pt idx="8">
                  <c:v>4.2896990982214325</c:v>
                </c:pt>
                <c:pt idx="9">
                  <c:v>3.1305602360453206</c:v>
                </c:pt>
                <c:pt idx="10">
                  <c:v>2.3272150159338851</c:v>
                </c:pt>
                <c:pt idx="11">
                  <c:v>0.67769789204899522</c:v>
                </c:pt>
                <c:pt idx="12">
                  <c:v>0.26407056557045283</c:v>
                </c:pt>
                <c:pt idx="13">
                  <c:v>0.12304003662392422</c:v>
                </c:pt>
                <c:pt idx="14">
                  <c:v>6.4597775410984146E-2</c:v>
                </c:pt>
                <c:pt idx="15">
                  <c:v>3.6940824841760853E-2</c:v>
                </c:pt>
                <c:pt idx="16">
                  <c:v>2.2529401258690556E-2</c:v>
                </c:pt>
                <c:pt idx="17">
                  <c:v>1.4449443562518427E-2</c:v>
                </c:pt>
                <c:pt idx="18">
                  <c:v>9.650375595043956E-3</c:v>
                </c:pt>
                <c:pt idx="19">
                  <c:v>6.663784597597258E-3</c:v>
                </c:pt>
                <c:pt idx="20">
                  <c:v>4.7319939096384421E-3</c:v>
                </c:pt>
                <c:pt idx="21">
                  <c:v>3.4412012685308495E-3</c:v>
                </c:pt>
                <c:pt idx="22">
                  <c:v>2.5544415996635308E-3</c:v>
                </c:pt>
                <c:pt idx="23">
                  <c:v>1.9304525479292907E-3</c:v>
                </c:pt>
                <c:pt idx="24">
                  <c:v>1.4820645661505444E-3</c:v>
                </c:pt>
                <c:pt idx="25">
                  <c:v>1.1538485176089152E-3</c:v>
                </c:pt>
                <c:pt idx="26">
                  <c:v>9.0961736489158986E-4</c:v>
                </c:pt>
                <c:pt idx="27">
                  <c:v>7.2518887111995588E-4</c:v>
                </c:pt>
                <c:pt idx="28">
                  <c:v>5.8406345530215504E-4</c:v>
                </c:pt>
                <c:pt idx="29">
                  <c:v>3.8920328333995937E-4</c:v>
                </c:pt>
                <c:pt idx="30">
                  <c:v>2.6753841457152262E-4</c:v>
                </c:pt>
                <c:pt idx="31">
                  <c:v>1.8882917547986125E-4</c:v>
                </c:pt>
                <c:pt idx="32">
                  <c:v>1.363436182570864E-4</c:v>
                </c:pt>
                <c:pt idx="33">
                  <c:v>1.00417065231868E-4</c:v>
                </c:pt>
                <c:pt idx="34">
                  <c:v>7.5257121782290769E-5</c:v>
                </c:pt>
                <c:pt idx="35">
                  <c:v>5.7279103469360729E-5</c:v>
                </c:pt>
                <c:pt idx="36">
                  <c:v>4.4201327667917226E-5</c:v>
                </c:pt>
                <c:pt idx="37">
                  <c:v>3.4534903543372735E-5</c:v>
                </c:pt>
                <c:pt idx="38">
                  <c:v>2.7286486610708673E-5</c:v>
                </c:pt>
                <c:pt idx="39">
                  <c:v>1.7547095184021323E-5</c:v>
                </c:pt>
                <c:pt idx="40">
                  <c:v>1.167621462713922E-5</c:v>
                </c:pt>
                <c:pt idx="41">
                  <c:v>7.9983883774174611E-6</c:v>
                </c:pt>
                <c:pt idx="42">
                  <c:v>5.6175670429521522E-6</c:v>
                </c:pt>
                <c:pt idx="43">
                  <c:v>4.0320942594037335E-6</c:v>
                </c:pt>
                <c:pt idx="44">
                  <c:v>2.9498703751272588E-6</c:v>
                </c:pt>
                <c:pt idx="45">
                  <c:v>2.1949191660690478E-6</c:v>
                </c:pt>
                <c:pt idx="46">
                  <c:v>1.6580087810587879E-6</c:v>
                </c:pt>
                <c:pt idx="47">
                  <c:v>1.269522283198554E-6</c:v>
                </c:pt>
                <c:pt idx="48">
                  <c:v>9.8403418654178741E-7</c:v>
                </c:pt>
                <c:pt idx="49">
                  <c:v>7.7127191524117168E-7</c:v>
                </c:pt>
                <c:pt idx="50">
                  <c:v>6.1067334995426565E-7</c:v>
                </c:pt>
                <c:pt idx="51">
                  <c:v>4.8802875534427616E-7</c:v>
                </c:pt>
                <c:pt idx="52">
                  <c:v>3.9336253862802254E-7</c:v>
                </c:pt>
                <c:pt idx="53">
                  <c:v>3.1956997937761308E-7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263736"/>
        <c:axId val="556259424"/>
      </c:scatterChart>
      <c:valAx>
        <c:axId val="556263736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Downwind distance (km)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259424"/>
        <c:crosses val="autoZero"/>
        <c:crossBetween val="midCat"/>
      </c:valAx>
      <c:valAx>
        <c:axId val="556259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(ug/m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617053076698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2637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0260578138994"/>
          <c:y val="2.8606873359580051E-2"/>
          <c:w val="0.82857981025022165"/>
          <c:h val="0.75724819553805767"/>
        </c:manualLayout>
      </c:layout>
      <c:scatterChart>
        <c:scatterStyle val="lineMarker"/>
        <c:varyColors val="0"/>
        <c:ser>
          <c:idx val="0"/>
          <c:order val="0"/>
          <c:tx>
            <c:v>Stability class B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'downwind ground conc'!$P$19:$P$78</c:f>
              <c:numCache>
                <c:formatCode>General</c:formatCode>
                <c:ptCount val="6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  <c:pt idx="23">
                  <c:v>7.5</c:v>
                </c:pt>
                <c:pt idx="24">
                  <c:v>8</c:v>
                </c:pt>
                <c:pt idx="25">
                  <c:v>8.5</c:v>
                </c:pt>
                <c:pt idx="26">
                  <c:v>9</c:v>
                </c:pt>
                <c:pt idx="27">
                  <c:v>9.5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22</c:v>
                </c:pt>
                <c:pt idx="40">
                  <c:v>24</c:v>
                </c:pt>
                <c:pt idx="41">
                  <c:v>26</c:v>
                </c:pt>
                <c:pt idx="42">
                  <c:v>28</c:v>
                </c:pt>
                <c:pt idx="43">
                  <c:v>30</c:v>
                </c:pt>
                <c:pt idx="44">
                  <c:v>32</c:v>
                </c:pt>
                <c:pt idx="45">
                  <c:v>34</c:v>
                </c:pt>
                <c:pt idx="46">
                  <c:v>36</c:v>
                </c:pt>
                <c:pt idx="47">
                  <c:v>38</c:v>
                </c:pt>
                <c:pt idx="48">
                  <c:v>40</c:v>
                </c:pt>
                <c:pt idx="49">
                  <c:v>42</c:v>
                </c:pt>
                <c:pt idx="50">
                  <c:v>44</c:v>
                </c:pt>
                <c:pt idx="51">
                  <c:v>46</c:v>
                </c:pt>
                <c:pt idx="52">
                  <c:v>48</c:v>
                </c:pt>
                <c:pt idx="53">
                  <c:v>50</c:v>
                </c:pt>
              </c:numCache>
            </c:numRef>
          </c:xVal>
          <c:yVal>
            <c:numRef>
              <c:f>'downwind ground conc'!$S$19:$S$78</c:f>
              <c:numCache>
                <c:formatCode>0.00</c:formatCode>
                <c:ptCount val="60"/>
                <c:pt idx="0">
                  <c:v>0</c:v>
                </c:pt>
                <c:pt idx="1">
                  <c:v>1.04975727840003E-18</c:v>
                </c:pt>
                <c:pt idx="2">
                  <c:v>1.8804558827167199E-3</c:v>
                </c:pt>
                <c:pt idx="3">
                  <c:v>0.71965880909052071</c:v>
                </c:pt>
                <c:pt idx="4">
                  <c:v>4.2251088663964689</c:v>
                </c:pt>
                <c:pt idx="5">
                  <c:v>7.9275090370239178</c:v>
                </c:pt>
                <c:pt idx="6">
                  <c:v>9.8254347548094092</c:v>
                </c:pt>
                <c:pt idx="7">
                  <c:v>10.209798486220519</c:v>
                </c:pt>
                <c:pt idx="8">
                  <c:v>9.7753767092208985</c:v>
                </c:pt>
                <c:pt idx="9">
                  <c:v>8.9961129482450204</c:v>
                </c:pt>
                <c:pt idx="10">
                  <c:v>8.123025934677143</c:v>
                </c:pt>
                <c:pt idx="11">
                  <c:v>4.6636040052738714</c:v>
                </c:pt>
                <c:pt idx="12">
                  <c:v>2.8704916507059846</c:v>
                </c:pt>
                <c:pt idx="13">
                  <c:v>1.9171380251939607</c:v>
                </c:pt>
                <c:pt idx="14">
                  <c:v>1.3636778943916601</c:v>
                </c:pt>
                <c:pt idx="15">
                  <c:v>1.0171591196384153</c:v>
                </c:pt>
                <c:pt idx="16">
                  <c:v>0.78685430997178474</c:v>
                </c:pt>
                <c:pt idx="17">
                  <c:v>0.62638913794132189</c:v>
                </c:pt>
                <c:pt idx="18">
                  <c:v>0.5102685031648424</c:v>
                </c:pt>
                <c:pt idx="19">
                  <c:v>0.42359889551144214</c:v>
                </c:pt>
                <c:pt idx="20">
                  <c:v>0.35722998061802952</c:v>
                </c:pt>
                <c:pt idx="21">
                  <c:v>0.30529749163501024</c:v>
                </c:pt>
                <c:pt idx="22">
                  <c:v>0.26390643866323332</c:v>
                </c:pt>
                <c:pt idx="23">
                  <c:v>0.23038954370834433</c:v>
                </c:pt>
                <c:pt idx="24">
                  <c:v>0.20287141384620977</c:v>
                </c:pt>
                <c:pt idx="25">
                  <c:v>0.1800027510694335</c:v>
                </c:pt>
                <c:pt idx="26">
                  <c:v>0.16079293936321684</c:v>
                </c:pt>
                <c:pt idx="27">
                  <c:v>0.14450155751306576</c:v>
                </c:pt>
                <c:pt idx="28">
                  <c:v>0.13056628496651596</c:v>
                </c:pt>
                <c:pt idx="29">
                  <c:v>0.10812632764638894</c:v>
                </c:pt>
                <c:pt idx="30">
                  <c:v>9.1011673138334165E-2</c:v>
                </c:pt>
                <c:pt idx="31">
                  <c:v>7.766159834135633E-2</c:v>
                </c:pt>
                <c:pt idx="32">
                  <c:v>6.7047804962196644E-2</c:v>
                </c:pt>
                <c:pt idx="33">
                  <c:v>5.8470504749998771E-2</c:v>
                </c:pt>
                <c:pt idx="34">
                  <c:v>5.1440101576830093E-2</c:v>
                </c:pt>
                <c:pt idx="35">
                  <c:v>4.5605751556856242E-2</c:v>
                </c:pt>
                <c:pt idx="36">
                  <c:v>4.0710721292052894E-2</c:v>
                </c:pt>
                <c:pt idx="37">
                  <c:v>3.65636445957521E-2</c:v>
                </c:pt>
                <c:pt idx="38">
                  <c:v>3.3019522253263107E-2</c:v>
                </c:pt>
                <c:pt idx="39">
                  <c:v>2.7318815845438944E-2</c:v>
                </c:pt>
                <c:pt idx="40">
                  <c:v>2.2976505139008452E-2</c:v>
                </c:pt>
                <c:pt idx="41">
                  <c:v>1.9592872420198356E-2</c:v>
                </c:pt>
                <c:pt idx="42">
                  <c:v>1.690511486362159E-2</c:v>
                </c:pt>
                <c:pt idx="43">
                  <c:v>1.4734689448135841E-2</c:v>
                </c:pt>
                <c:pt idx="44">
                  <c:v>1.2956854438299196E-2</c:v>
                </c:pt>
                <c:pt idx="45">
                  <c:v>1.1482323693848258E-2</c:v>
                </c:pt>
                <c:pt idx="46">
                  <c:v>1.0245825609653661E-2</c:v>
                </c:pt>
                <c:pt idx="47">
                  <c:v>9.1987488296508459E-3</c:v>
                </c:pt>
                <c:pt idx="48">
                  <c:v>8.3042876215634904E-3</c:v>
                </c:pt>
                <c:pt idx="49">
                  <c:v>7.5341610058515338E-3</c:v>
                </c:pt>
                <c:pt idx="50">
                  <c:v>6.866348449820015E-3</c:v>
                </c:pt>
                <c:pt idx="51">
                  <c:v>6.283497441255983E-3</c:v>
                </c:pt>
                <c:pt idx="52">
                  <c:v>5.7717843791003452E-3</c:v>
                </c:pt>
                <c:pt idx="53">
                  <c:v>5.3200870726967248E-3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89376"/>
        <c:axId val="556258248"/>
      </c:scatterChart>
      <c:valAx>
        <c:axId val="559589376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Downwind distance (km)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258248"/>
        <c:crosses val="autoZero"/>
        <c:crossBetween val="midCat"/>
      </c:valAx>
      <c:valAx>
        <c:axId val="556258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(ug/m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617053076698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8937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0260578138994"/>
          <c:y val="2.8606873359580051E-2"/>
          <c:w val="0.82857981025022165"/>
          <c:h val="0.75724819553805767"/>
        </c:manualLayout>
      </c:layout>
      <c:scatterChart>
        <c:scatterStyle val="lineMarker"/>
        <c:varyColors val="0"/>
        <c:ser>
          <c:idx val="0"/>
          <c:order val="0"/>
          <c:tx>
            <c:v>Stability class 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'downwind ground conc'!$W$19:$W$78</c:f>
              <c:numCache>
                <c:formatCode>General</c:formatCode>
                <c:ptCount val="6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  <c:pt idx="23">
                  <c:v>7.5</c:v>
                </c:pt>
                <c:pt idx="24">
                  <c:v>8</c:v>
                </c:pt>
                <c:pt idx="25">
                  <c:v>8.5</c:v>
                </c:pt>
                <c:pt idx="26">
                  <c:v>9</c:v>
                </c:pt>
                <c:pt idx="27">
                  <c:v>9.5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22</c:v>
                </c:pt>
                <c:pt idx="40">
                  <c:v>24</c:v>
                </c:pt>
                <c:pt idx="41">
                  <c:v>26</c:v>
                </c:pt>
                <c:pt idx="42">
                  <c:v>28</c:v>
                </c:pt>
                <c:pt idx="43">
                  <c:v>30</c:v>
                </c:pt>
                <c:pt idx="44">
                  <c:v>32</c:v>
                </c:pt>
                <c:pt idx="45">
                  <c:v>34</c:v>
                </c:pt>
                <c:pt idx="46">
                  <c:v>36</c:v>
                </c:pt>
                <c:pt idx="47">
                  <c:v>38</c:v>
                </c:pt>
                <c:pt idx="48">
                  <c:v>40</c:v>
                </c:pt>
                <c:pt idx="49">
                  <c:v>42</c:v>
                </c:pt>
                <c:pt idx="50">
                  <c:v>44</c:v>
                </c:pt>
                <c:pt idx="51">
                  <c:v>46</c:v>
                </c:pt>
                <c:pt idx="52">
                  <c:v>48</c:v>
                </c:pt>
                <c:pt idx="53">
                  <c:v>50</c:v>
                </c:pt>
              </c:numCache>
            </c:numRef>
          </c:xVal>
          <c:yVal>
            <c:numRef>
              <c:f>'downwind ground conc'!$Z$19:$Z$78</c:f>
              <c:numCache>
                <c:formatCode>0.00</c:formatCode>
                <c:ptCount val="60"/>
                <c:pt idx="0">
                  <c:v>0</c:v>
                </c:pt>
                <c:pt idx="1">
                  <c:v>1.1280865613948569E-38</c:v>
                </c:pt>
                <c:pt idx="2">
                  <c:v>2.5080734622216906E-9</c:v>
                </c:pt>
                <c:pt idx="3">
                  <c:v>1.2568886873841911E-3</c:v>
                </c:pt>
                <c:pt idx="4">
                  <c:v>0.12309469940733475</c:v>
                </c:pt>
                <c:pt idx="5">
                  <c:v>0.9550873995401592</c:v>
                </c:pt>
                <c:pt idx="6">
                  <c:v>2.7080292183019132</c:v>
                </c:pt>
                <c:pt idx="7">
                  <c:v>4.7824875470005548</c:v>
                </c:pt>
                <c:pt idx="8">
                  <c:v>6.5863983755010462</c:v>
                </c:pt>
                <c:pt idx="9">
                  <c:v>7.8770064880062423</c:v>
                </c:pt>
                <c:pt idx="10">
                  <c:v>8.6558992623915891</c:v>
                </c:pt>
                <c:pt idx="11">
                  <c:v>8.346537494114866</c:v>
                </c:pt>
                <c:pt idx="12">
                  <c:v>6.4117124931737699</c:v>
                </c:pt>
                <c:pt idx="13">
                  <c:v>4.8446686462634263</c:v>
                </c:pt>
                <c:pt idx="14">
                  <c:v>3.7333439897545415</c:v>
                </c:pt>
                <c:pt idx="15">
                  <c:v>2.9490131596859932</c:v>
                </c:pt>
                <c:pt idx="16">
                  <c:v>2.383754404237886</c:v>
                </c:pt>
                <c:pt idx="17">
                  <c:v>1.9658746067996971</c:v>
                </c:pt>
                <c:pt idx="18">
                  <c:v>1.6493060641669786</c:v>
                </c:pt>
                <c:pt idx="19">
                  <c:v>1.4041498204659846</c:v>
                </c:pt>
                <c:pt idx="20">
                  <c:v>1.2105727620443592</c:v>
                </c:pt>
                <c:pt idx="21">
                  <c:v>1.0550942497326896</c:v>
                </c:pt>
                <c:pt idx="22">
                  <c:v>0.92833080247226929</c:v>
                </c:pt>
                <c:pt idx="23">
                  <c:v>0.82360447677413229</c:v>
                </c:pt>
                <c:pt idx="24">
                  <c:v>0.73606553309311873</c:v>
                </c:pt>
                <c:pt idx="25">
                  <c:v>0.66212661678087226</c:v>
                </c:pt>
                <c:pt idx="26">
                  <c:v>0.59908965105306333</c:v>
                </c:pt>
                <c:pt idx="27">
                  <c:v>0.54489458749308717</c:v>
                </c:pt>
                <c:pt idx="28">
                  <c:v>0.49794687623267658</c:v>
                </c:pt>
                <c:pt idx="29">
                  <c:v>0.42105386947303858</c:v>
                </c:pt>
                <c:pt idx="30">
                  <c:v>0.36116742542318403</c:v>
                </c:pt>
                <c:pt idx="31">
                  <c:v>0.31356905011746233</c:v>
                </c:pt>
                <c:pt idx="32">
                  <c:v>0.27507689273390007</c:v>
                </c:pt>
                <c:pt idx="33">
                  <c:v>0.24348107091500656</c:v>
                </c:pt>
                <c:pt idx="34">
                  <c:v>0.21720717854578464</c:v>
                </c:pt>
                <c:pt idx="35">
                  <c:v>0.19510838566416394</c:v>
                </c:pt>
                <c:pt idx="36">
                  <c:v>0.17633287430250258</c:v>
                </c:pt>
                <c:pt idx="37">
                  <c:v>0.16023693610600359</c:v>
                </c:pt>
                <c:pt idx="38">
                  <c:v>0.14632658858796274</c:v>
                </c:pt>
                <c:pt idx="39">
                  <c:v>0.12360683426395874</c:v>
                </c:pt>
                <c:pt idx="40">
                  <c:v>0.10596299775742493</c:v>
                </c:pt>
                <c:pt idx="41">
                  <c:v>9.1968639481687112E-2</c:v>
                </c:pt>
                <c:pt idx="42">
                  <c:v>8.0668710408954597E-2</c:v>
                </c:pt>
                <c:pt idx="43">
                  <c:v>7.1403529907013041E-2</c:v>
                </c:pt>
                <c:pt idx="44">
                  <c:v>6.3705122010039764E-2</c:v>
                </c:pt>
                <c:pt idx="45">
                  <c:v>5.7233754714394069E-2</c:v>
                </c:pt>
                <c:pt idx="46">
                  <c:v>5.1737770967400204E-2</c:v>
                </c:pt>
                <c:pt idx="47">
                  <c:v>4.7027411434064442E-2</c:v>
                </c:pt>
                <c:pt idx="48">
                  <c:v>4.2957312817332532E-2</c:v>
                </c:pt>
                <c:pt idx="49">
                  <c:v>3.9414537776898746E-2</c:v>
                </c:pt>
                <c:pt idx="50">
                  <c:v>3.6310220474614997E-2</c:v>
                </c:pt>
                <c:pt idx="51">
                  <c:v>3.35736284775255E-2</c:v>
                </c:pt>
                <c:pt idx="52">
                  <c:v>3.114787214101826E-2</c:v>
                </c:pt>
                <c:pt idx="53">
                  <c:v>2.898675775331673E-2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093808"/>
        <c:axId val="564100080"/>
      </c:scatterChart>
      <c:valAx>
        <c:axId val="564093808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Downwind distance (km)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00080"/>
        <c:crosses val="autoZero"/>
        <c:crossBetween val="midCat"/>
      </c:valAx>
      <c:valAx>
        <c:axId val="564100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(ug/m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617053076698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938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0260578138994"/>
          <c:y val="2.8606873359580051E-2"/>
          <c:w val="0.82857981025022165"/>
          <c:h val="0.75724819553805767"/>
        </c:manualLayout>
      </c:layout>
      <c:scatterChart>
        <c:scatterStyle val="lineMarker"/>
        <c:varyColors val="0"/>
        <c:ser>
          <c:idx val="0"/>
          <c:order val="0"/>
          <c:tx>
            <c:v>Stability class 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'downwind ground conc'!$AD$19:$AD$78</c:f>
              <c:numCache>
                <c:formatCode>General</c:formatCode>
                <c:ptCount val="6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  <c:pt idx="23">
                  <c:v>7.5</c:v>
                </c:pt>
                <c:pt idx="24">
                  <c:v>8</c:v>
                </c:pt>
                <c:pt idx="25">
                  <c:v>8.5</c:v>
                </c:pt>
                <c:pt idx="26">
                  <c:v>9</c:v>
                </c:pt>
                <c:pt idx="27">
                  <c:v>9.5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22</c:v>
                </c:pt>
                <c:pt idx="40">
                  <c:v>24</c:v>
                </c:pt>
                <c:pt idx="41">
                  <c:v>26</c:v>
                </c:pt>
                <c:pt idx="42">
                  <c:v>28</c:v>
                </c:pt>
                <c:pt idx="43">
                  <c:v>30</c:v>
                </c:pt>
                <c:pt idx="44">
                  <c:v>32</c:v>
                </c:pt>
                <c:pt idx="45">
                  <c:v>34</c:v>
                </c:pt>
                <c:pt idx="46">
                  <c:v>36</c:v>
                </c:pt>
                <c:pt idx="47">
                  <c:v>38</c:v>
                </c:pt>
                <c:pt idx="48">
                  <c:v>40</c:v>
                </c:pt>
                <c:pt idx="49">
                  <c:v>42</c:v>
                </c:pt>
                <c:pt idx="50">
                  <c:v>44</c:v>
                </c:pt>
                <c:pt idx="51">
                  <c:v>46</c:v>
                </c:pt>
                <c:pt idx="52">
                  <c:v>48</c:v>
                </c:pt>
                <c:pt idx="53">
                  <c:v>50</c:v>
                </c:pt>
              </c:numCache>
            </c:numRef>
          </c:xVal>
          <c:yVal>
            <c:numRef>
              <c:f>'downwind ground conc'!$AG$19:$AG$78</c:f>
              <c:numCache>
                <c:formatCode>0.00</c:formatCode>
                <c:ptCount val="60"/>
                <c:pt idx="0">
                  <c:v>0</c:v>
                </c:pt>
                <c:pt idx="1">
                  <c:v>6.0837914075023401E-95</c:v>
                </c:pt>
                <c:pt idx="2">
                  <c:v>3.1743151377047221E-27</c:v>
                </c:pt>
                <c:pt idx="3">
                  <c:v>4.9466932499680181E-13</c:v>
                </c:pt>
                <c:pt idx="4">
                  <c:v>1.2832762574504708E-7</c:v>
                </c:pt>
                <c:pt idx="5">
                  <c:v>6.0202729384948934E-5</c:v>
                </c:pt>
                <c:pt idx="6">
                  <c:v>2.0078854301808858E-3</c:v>
                </c:pt>
                <c:pt idx="7">
                  <c:v>1.8004705121044431E-2</c:v>
                </c:pt>
                <c:pt idx="8">
                  <c:v>7.7728491771295524E-2</c:v>
                </c:pt>
                <c:pt idx="9">
                  <c:v>0.21591161207877041</c:v>
                </c:pt>
                <c:pt idx="10">
                  <c:v>0.45212636198235301</c:v>
                </c:pt>
                <c:pt idx="11">
                  <c:v>2.5739315412582768</c:v>
                </c:pt>
                <c:pt idx="12">
                  <c:v>4.3989789978573173</c:v>
                </c:pt>
                <c:pt idx="13">
                  <c:v>5.2362874631190177</c:v>
                </c:pt>
                <c:pt idx="14">
                  <c:v>5.4192139159419579</c:v>
                </c:pt>
                <c:pt idx="15">
                  <c:v>5.2731198381411017</c:v>
                </c:pt>
                <c:pt idx="16">
                  <c:v>4.9845951703489089</c:v>
                </c:pt>
                <c:pt idx="17">
                  <c:v>4.6479044799558551</c:v>
                </c:pt>
                <c:pt idx="18">
                  <c:v>4.3080525980850934</c:v>
                </c:pt>
                <c:pt idx="19">
                  <c:v>3.9852493243128424</c:v>
                </c:pt>
                <c:pt idx="20">
                  <c:v>3.6874745629781103</c:v>
                </c:pt>
                <c:pt idx="21">
                  <c:v>3.4167790851315463</c:v>
                </c:pt>
                <c:pt idx="22">
                  <c:v>3.1724356508245504</c:v>
                </c:pt>
                <c:pt idx="23">
                  <c:v>2.9525153028736084</c:v>
                </c:pt>
                <c:pt idx="24">
                  <c:v>2.7546708525110923</c:v>
                </c:pt>
                <c:pt idx="25">
                  <c:v>2.5765177675394071</c:v>
                </c:pt>
                <c:pt idx="26">
                  <c:v>2.4158095530790842</c:v>
                </c:pt>
                <c:pt idx="27">
                  <c:v>2.2705084898289609</c:v>
                </c:pt>
                <c:pt idx="28">
                  <c:v>2.1388039128316518</c:v>
                </c:pt>
                <c:pt idx="29">
                  <c:v>1.9100235863673349</c:v>
                </c:pt>
                <c:pt idx="30">
                  <c:v>1.7190333283577302</c:v>
                </c:pt>
                <c:pt idx="31">
                  <c:v>1.5579280557747834</c:v>
                </c:pt>
                <c:pt idx="32">
                  <c:v>1.4207064171199602</c:v>
                </c:pt>
                <c:pt idx="33">
                  <c:v>1.3027779960819899</c:v>
                </c:pt>
                <c:pt idx="34">
                  <c:v>1.2005973833608523</c:v>
                </c:pt>
                <c:pt idx="35">
                  <c:v>1.1113975942042262</c:v>
                </c:pt>
                <c:pt idx="36">
                  <c:v>1.032996500151051</c:v>
                </c:pt>
                <c:pt idx="37">
                  <c:v>0.96365572141295985</c:v>
                </c:pt>
                <c:pt idx="38">
                  <c:v>0.90197699725713709</c:v>
                </c:pt>
                <c:pt idx="39">
                  <c:v>0.79727182753677384</c:v>
                </c:pt>
                <c:pt idx="40">
                  <c:v>0.71202162089410048</c:v>
                </c:pt>
                <c:pt idx="41">
                  <c:v>0.641497771183965</c:v>
                </c:pt>
                <c:pt idx="42">
                  <c:v>0.58235016963215025</c:v>
                </c:pt>
                <c:pt idx="43">
                  <c:v>0.5321479053714071</c:v>
                </c:pt>
                <c:pt idx="44">
                  <c:v>0.4890896203649896</c:v>
                </c:pt>
                <c:pt idx="45">
                  <c:v>0.45181547957987062</c:v>
                </c:pt>
                <c:pt idx="46">
                  <c:v>0.41928190025109385</c:v>
                </c:pt>
                <c:pt idx="47">
                  <c:v>0.39067613161474285</c:v>
                </c:pt>
                <c:pt idx="48">
                  <c:v>0.3653567797127924</c:v>
                </c:pt>
                <c:pt idx="49">
                  <c:v>0.34281161022192702</c:v>
                </c:pt>
                <c:pt idx="50">
                  <c:v>0.32262709558852276</c:v>
                </c:pt>
                <c:pt idx="51">
                  <c:v>0.30446609501297112</c:v>
                </c:pt>
                <c:pt idx="52">
                  <c:v>0.28805126274140941</c:v>
                </c:pt>
                <c:pt idx="53">
                  <c:v>0.27315255414547307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85848"/>
        <c:axId val="559578008"/>
      </c:scatterChart>
      <c:valAx>
        <c:axId val="559585848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Downwind distance (km)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78008"/>
        <c:crosses val="autoZero"/>
        <c:crossBetween val="midCat"/>
      </c:valAx>
      <c:valAx>
        <c:axId val="559578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(ug/m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617053076698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858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0260578138994"/>
          <c:y val="2.8606873359580051E-2"/>
          <c:w val="0.82857981025022165"/>
          <c:h val="0.75724819553805767"/>
        </c:manualLayout>
      </c:layout>
      <c:scatterChart>
        <c:scatterStyle val="lineMarker"/>
        <c:varyColors val="0"/>
        <c:ser>
          <c:idx val="0"/>
          <c:order val="0"/>
          <c:tx>
            <c:v>Stability class 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'downwind ground conc'!$AK$19:$AK$78</c:f>
              <c:numCache>
                <c:formatCode>General</c:formatCode>
                <c:ptCount val="6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  <c:pt idx="23">
                  <c:v>7.5</c:v>
                </c:pt>
                <c:pt idx="24">
                  <c:v>8</c:v>
                </c:pt>
                <c:pt idx="25">
                  <c:v>8.5</c:v>
                </c:pt>
                <c:pt idx="26">
                  <c:v>9</c:v>
                </c:pt>
                <c:pt idx="27">
                  <c:v>9.5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22</c:v>
                </c:pt>
                <c:pt idx="40">
                  <c:v>24</c:v>
                </c:pt>
                <c:pt idx="41">
                  <c:v>26</c:v>
                </c:pt>
                <c:pt idx="42">
                  <c:v>28</c:v>
                </c:pt>
                <c:pt idx="43">
                  <c:v>30</c:v>
                </c:pt>
                <c:pt idx="44">
                  <c:v>32</c:v>
                </c:pt>
                <c:pt idx="45">
                  <c:v>34</c:v>
                </c:pt>
                <c:pt idx="46">
                  <c:v>36</c:v>
                </c:pt>
                <c:pt idx="47">
                  <c:v>38</c:v>
                </c:pt>
                <c:pt idx="48">
                  <c:v>40</c:v>
                </c:pt>
                <c:pt idx="49">
                  <c:v>42</c:v>
                </c:pt>
                <c:pt idx="50">
                  <c:v>44</c:v>
                </c:pt>
                <c:pt idx="51">
                  <c:v>46</c:v>
                </c:pt>
                <c:pt idx="52">
                  <c:v>48</c:v>
                </c:pt>
                <c:pt idx="53">
                  <c:v>50</c:v>
                </c:pt>
              </c:numCache>
            </c:numRef>
          </c:xVal>
          <c:yVal>
            <c:numRef>
              <c:f>'downwind ground conc'!$AN$19:$AN$78</c:f>
              <c:numCache>
                <c:formatCode>0.00</c:formatCode>
                <c:ptCount val="60"/>
                <c:pt idx="0">
                  <c:v>0</c:v>
                </c:pt>
                <c:pt idx="1">
                  <c:v>1.6005515200549084E-173</c:v>
                </c:pt>
                <c:pt idx="2">
                  <c:v>2.8968620262981134E-51</c:v>
                </c:pt>
                <c:pt idx="3">
                  <c:v>1.177568602174813E-25</c:v>
                </c:pt>
                <c:pt idx="4">
                  <c:v>9.1739590582712167E-16</c:v>
                </c:pt>
                <c:pt idx="5">
                  <c:v>8.4532578264590863E-11</c:v>
                </c:pt>
                <c:pt idx="6">
                  <c:v>6.516374198512326E-8</c:v>
                </c:pt>
                <c:pt idx="7">
                  <c:v>4.5645608982543239E-6</c:v>
                </c:pt>
                <c:pt idx="8">
                  <c:v>8.3032783548183788E-5</c:v>
                </c:pt>
                <c:pt idx="9">
                  <c:v>6.6371623021133194E-4</c:v>
                </c:pt>
                <c:pt idx="10">
                  <c:v>3.1131651326447691E-3</c:v>
                </c:pt>
                <c:pt idx="11">
                  <c:v>0.16141646075684943</c:v>
                </c:pt>
                <c:pt idx="12">
                  <c:v>0.73976685132073916</c:v>
                </c:pt>
                <c:pt idx="13">
                  <c:v>1.5342280743248817</c:v>
                </c:pt>
                <c:pt idx="14">
                  <c:v>2.2667023993369448</c:v>
                </c:pt>
                <c:pt idx="15">
                  <c:v>2.8267356259201364</c:v>
                </c:pt>
                <c:pt idx="16">
                  <c:v>3.2097189885768835</c:v>
                </c:pt>
                <c:pt idx="17">
                  <c:v>3.4474549857372296</c:v>
                </c:pt>
                <c:pt idx="18">
                  <c:v>3.576506334992875</c:v>
                </c:pt>
                <c:pt idx="19">
                  <c:v>3.6279219114508865</c:v>
                </c:pt>
                <c:pt idx="20">
                  <c:v>3.6254362439646761</c:v>
                </c:pt>
                <c:pt idx="21">
                  <c:v>3.5863699952110402</c:v>
                </c:pt>
                <c:pt idx="22">
                  <c:v>3.5230824973823984</c:v>
                </c:pt>
                <c:pt idx="23">
                  <c:v>3.4442913696578996</c:v>
                </c:pt>
                <c:pt idx="24">
                  <c:v>3.356104247935265</c:v>
                </c:pt>
                <c:pt idx="25">
                  <c:v>3.2627780159242086</c:v>
                </c:pt>
                <c:pt idx="26">
                  <c:v>3.167262472067168</c:v>
                </c:pt>
                <c:pt idx="27">
                  <c:v>3.0715850021966644</c:v>
                </c:pt>
                <c:pt idx="28">
                  <c:v>2.9771216206746649</c:v>
                </c:pt>
                <c:pt idx="29">
                  <c:v>2.7951740121909219</c:v>
                </c:pt>
                <c:pt idx="30">
                  <c:v>2.6253832936565913</c:v>
                </c:pt>
                <c:pt idx="31">
                  <c:v>2.4689605172213147</c:v>
                </c:pt>
                <c:pt idx="32">
                  <c:v>2.3257718885210426</c:v>
                </c:pt>
                <c:pt idx="33">
                  <c:v>2.1950602504873271</c:v>
                </c:pt>
                <c:pt idx="34">
                  <c:v>2.0758161189633948</c:v>
                </c:pt>
                <c:pt idx="35">
                  <c:v>1.9669667830041146</c:v>
                </c:pt>
                <c:pt idx="36">
                  <c:v>1.8674697986484221</c:v>
                </c:pt>
                <c:pt idx="37">
                  <c:v>1.776355960291468</c:v>
                </c:pt>
                <c:pt idx="38">
                  <c:v>1.6927456762895421</c:v>
                </c:pt>
                <c:pt idx="39">
                  <c:v>1.5449744474819829</c:v>
                </c:pt>
                <c:pt idx="40">
                  <c:v>1.4188697710441758</c:v>
                </c:pt>
                <c:pt idx="41">
                  <c:v>1.3103058555539313</c:v>
                </c:pt>
                <c:pt idx="42">
                  <c:v>1.2160666374370521</c:v>
                </c:pt>
                <c:pt idx="43">
                  <c:v>1.1336328361069778</c:v>
                </c:pt>
                <c:pt idx="44">
                  <c:v>1.0610159227304958</c:v>
                </c:pt>
                <c:pt idx="45">
                  <c:v>0.99663261943467629</c:v>
                </c:pt>
                <c:pt idx="46">
                  <c:v>0.93921097011906229</c:v>
                </c:pt>
                <c:pt idx="47">
                  <c:v>0.88772006180383012</c:v>
                </c:pt>
                <c:pt idx="48">
                  <c:v>0.84131720969128898</c:v>
                </c:pt>
                <c:pt idx="49">
                  <c:v>0.79930799784859496</c:v>
                </c:pt>
                <c:pt idx="50">
                  <c:v>0.76111580775672227</c:v>
                </c:pt>
                <c:pt idx="51">
                  <c:v>0.72625838797806475</c:v>
                </c:pt>
                <c:pt idx="52">
                  <c:v>0.69432968609838686</c:v>
                </c:pt>
                <c:pt idx="53">
                  <c:v>0.66498564421017803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260992"/>
        <c:axId val="556261776"/>
      </c:scatterChart>
      <c:valAx>
        <c:axId val="556260992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Downwind distance (km)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261776"/>
        <c:crosses val="autoZero"/>
        <c:crossBetween val="midCat"/>
      </c:valAx>
      <c:valAx>
        <c:axId val="556261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(ug/m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617053076698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2609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0260578138994"/>
          <c:y val="2.8606873359580051E-2"/>
          <c:w val="0.82857981025022165"/>
          <c:h val="0.75724819553805767"/>
        </c:manualLayout>
      </c:layout>
      <c:scatterChart>
        <c:scatterStyle val="lineMarker"/>
        <c:varyColors val="0"/>
        <c:ser>
          <c:idx val="0"/>
          <c:order val="0"/>
          <c:tx>
            <c:v>Stability class F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'downwind ground conc'!$AK$19:$AK$78</c:f>
              <c:numCache>
                <c:formatCode>General</c:formatCode>
                <c:ptCount val="6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  <c:pt idx="23">
                  <c:v>7.5</c:v>
                </c:pt>
                <c:pt idx="24">
                  <c:v>8</c:v>
                </c:pt>
                <c:pt idx="25">
                  <c:v>8.5</c:v>
                </c:pt>
                <c:pt idx="26">
                  <c:v>9</c:v>
                </c:pt>
                <c:pt idx="27">
                  <c:v>9.5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22</c:v>
                </c:pt>
                <c:pt idx="40">
                  <c:v>24</c:v>
                </c:pt>
                <c:pt idx="41">
                  <c:v>26</c:v>
                </c:pt>
                <c:pt idx="42">
                  <c:v>28</c:v>
                </c:pt>
                <c:pt idx="43">
                  <c:v>30</c:v>
                </c:pt>
                <c:pt idx="44">
                  <c:v>32</c:v>
                </c:pt>
                <c:pt idx="45">
                  <c:v>34</c:v>
                </c:pt>
                <c:pt idx="46">
                  <c:v>36</c:v>
                </c:pt>
                <c:pt idx="47">
                  <c:v>38</c:v>
                </c:pt>
                <c:pt idx="48">
                  <c:v>40</c:v>
                </c:pt>
                <c:pt idx="49">
                  <c:v>42</c:v>
                </c:pt>
                <c:pt idx="50">
                  <c:v>44</c:v>
                </c:pt>
                <c:pt idx="51">
                  <c:v>46</c:v>
                </c:pt>
                <c:pt idx="52">
                  <c:v>48</c:v>
                </c:pt>
                <c:pt idx="53">
                  <c:v>50</c:v>
                </c:pt>
              </c:numCache>
            </c:numRef>
          </c:xVal>
          <c:yVal>
            <c:numRef>
              <c:f>'downwind ground conc'!$AN$19:$AN$78</c:f>
              <c:numCache>
                <c:formatCode>0.00</c:formatCode>
                <c:ptCount val="60"/>
                <c:pt idx="0">
                  <c:v>0</c:v>
                </c:pt>
                <c:pt idx="1">
                  <c:v>1.6005515200549084E-173</c:v>
                </c:pt>
                <c:pt idx="2">
                  <c:v>2.8968620262981134E-51</c:v>
                </c:pt>
                <c:pt idx="3">
                  <c:v>1.177568602174813E-25</c:v>
                </c:pt>
                <c:pt idx="4">
                  <c:v>9.1739590582712167E-16</c:v>
                </c:pt>
                <c:pt idx="5">
                  <c:v>8.4532578264590863E-11</c:v>
                </c:pt>
                <c:pt idx="6">
                  <c:v>6.516374198512326E-8</c:v>
                </c:pt>
                <c:pt idx="7">
                  <c:v>4.5645608982543239E-6</c:v>
                </c:pt>
                <c:pt idx="8">
                  <c:v>8.3032783548183788E-5</c:v>
                </c:pt>
                <c:pt idx="9">
                  <c:v>6.6371623021133194E-4</c:v>
                </c:pt>
                <c:pt idx="10">
                  <c:v>3.1131651326447691E-3</c:v>
                </c:pt>
                <c:pt idx="11">
                  <c:v>0.16141646075684943</c:v>
                </c:pt>
                <c:pt idx="12">
                  <c:v>0.73976685132073916</c:v>
                </c:pt>
                <c:pt idx="13">
                  <c:v>1.5342280743248817</c:v>
                </c:pt>
                <c:pt idx="14">
                  <c:v>2.2667023993369448</c:v>
                </c:pt>
                <c:pt idx="15">
                  <c:v>2.8267356259201364</c:v>
                </c:pt>
                <c:pt idx="16">
                  <c:v>3.2097189885768835</c:v>
                </c:pt>
                <c:pt idx="17">
                  <c:v>3.4474549857372296</c:v>
                </c:pt>
                <c:pt idx="18">
                  <c:v>3.576506334992875</c:v>
                </c:pt>
                <c:pt idx="19">
                  <c:v>3.6279219114508865</c:v>
                </c:pt>
                <c:pt idx="20">
                  <c:v>3.6254362439646761</c:v>
                </c:pt>
                <c:pt idx="21">
                  <c:v>3.5863699952110402</c:v>
                </c:pt>
                <c:pt idx="22">
                  <c:v>3.5230824973823984</c:v>
                </c:pt>
                <c:pt idx="23">
                  <c:v>3.4442913696578996</c:v>
                </c:pt>
                <c:pt idx="24">
                  <c:v>3.356104247935265</c:v>
                </c:pt>
                <c:pt idx="25">
                  <c:v>3.2627780159242086</c:v>
                </c:pt>
                <c:pt idx="26">
                  <c:v>3.167262472067168</c:v>
                </c:pt>
                <c:pt idx="27">
                  <c:v>3.0715850021966644</c:v>
                </c:pt>
                <c:pt idx="28">
                  <c:v>2.9771216206746649</c:v>
                </c:pt>
                <c:pt idx="29">
                  <c:v>2.7951740121909219</c:v>
                </c:pt>
                <c:pt idx="30">
                  <c:v>2.6253832936565913</c:v>
                </c:pt>
                <c:pt idx="31">
                  <c:v>2.4689605172213147</c:v>
                </c:pt>
                <c:pt idx="32">
                  <c:v>2.3257718885210426</c:v>
                </c:pt>
                <c:pt idx="33">
                  <c:v>2.1950602504873271</c:v>
                </c:pt>
                <c:pt idx="34">
                  <c:v>2.0758161189633948</c:v>
                </c:pt>
                <c:pt idx="35">
                  <c:v>1.9669667830041146</c:v>
                </c:pt>
                <c:pt idx="36">
                  <c:v>1.8674697986484221</c:v>
                </c:pt>
                <c:pt idx="37">
                  <c:v>1.776355960291468</c:v>
                </c:pt>
                <c:pt idx="38">
                  <c:v>1.6927456762895421</c:v>
                </c:pt>
                <c:pt idx="39">
                  <c:v>1.5449744474819829</c:v>
                </c:pt>
                <c:pt idx="40">
                  <c:v>1.4188697710441758</c:v>
                </c:pt>
                <c:pt idx="41">
                  <c:v>1.3103058555539313</c:v>
                </c:pt>
                <c:pt idx="42">
                  <c:v>1.2160666374370521</c:v>
                </c:pt>
                <c:pt idx="43">
                  <c:v>1.1336328361069778</c:v>
                </c:pt>
                <c:pt idx="44">
                  <c:v>1.0610159227304958</c:v>
                </c:pt>
                <c:pt idx="45">
                  <c:v>0.99663261943467629</c:v>
                </c:pt>
                <c:pt idx="46">
                  <c:v>0.93921097011906229</c:v>
                </c:pt>
                <c:pt idx="47">
                  <c:v>0.88772006180383012</c:v>
                </c:pt>
                <c:pt idx="48">
                  <c:v>0.84131720969128898</c:v>
                </c:pt>
                <c:pt idx="49">
                  <c:v>0.79930799784859496</c:v>
                </c:pt>
                <c:pt idx="50">
                  <c:v>0.76111580775672227</c:v>
                </c:pt>
                <c:pt idx="51">
                  <c:v>0.72625838797806475</c:v>
                </c:pt>
                <c:pt idx="52">
                  <c:v>0.69432968609838686</c:v>
                </c:pt>
                <c:pt idx="53">
                  <c:v>0.66498564421017803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582208"/>
        <c:axId val="669578288"/>
      </c:scatterChart>
      <c:valAx>
        <c:axId val="669582208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Downwind distance (km)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578288"/>
        <c:crosses val="autoZero"/>
        <c:crossBetween val="midCat"/>
      </c:valAx>
      <c:valAx>
        <c:axId val="6695782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(ug/m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617053076698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5822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</xdr:colOff>
      <xdr:row>0</xdr:row>
      <xdr:rowOff>83820</xdr:rowOff>
    </xdr:from>
    <xdr:to>
      <xdr:col>13</xdr:col>
      <xdr:colOff>38100</xdr:colOff>
      <xdr:row>13</xdr:row>
      <xdr:rowOff>129540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80010</xdr:colOff>
      <xdr:row>0</xdr:row>
      <xdr:rowOff>83820</xdr:rowOff>
    </xdr:from>
    <xdr:to>
      <xdr:col>21</xdr:col>
      <xdr:colOff>38100</xdr:colOff>
      <xdr:row>13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80010</xdr:colOff>
      <xdr:row>0</xdr:row>
      <xdr:rowOff>83820</xdr:rowOff>
    </xdr:from>
    <xdr:to>
      <xdr:col>28</xdr:col>
      <xdr:colOff>38100</xdr:colOff>
      <xdr:row>13</xdr:row>
      <xdr:rowOff>129540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80010</xdr:colOff>
      <xdr:row>0</xdr:row>
      <xdr:rowOff>83820</xdr:rowOff>
    </xdr:from>
    <xdr:to>
      <xdr:col>35</xdr:col>
      <xdr:colOff>38100</xdr:colOff>
      <xdr:row>13</xdr:row>
      <xdr:rowOff>129540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80010</xdr:colOff>
      <xdr:row>0</xdr:row>
      <xdr:rowOff>83820</xdr:rowOff>
    </xdr:from>
    <xdr:to>
      <xdr:col>42</xdr:col>
      <xdr:colOff>38100</xdr:colOff>
      <xdr:row>13</xdr:row>
      <xdr:rowOff>129540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80010</xdr:colOff>
      <xdr:row>0</xdr:row>
      <xdr:rowOff>83820</xdr:rowOff>
    </xdr:from>
    <xdr:to>
      <xdr:col>49</xdr:col>
      <xdr:colOff>38100</xdr:colOff>
      <xdr:row>13</xdr:row>
      <xdr:rowOff>129540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78"/>
  <sheetViews>
    <sheetView tabSelected="1" workbookViewId="0">
      <selection activeCell="B2" sqref="B2"/>
    </sheetView>
  </sheetViews>
  <sheetFormatPr defaultRowHeight="14.4" x14ac:dyDescent="0.3"/>
  <cols>
    <col min="3" max="3" width="32.88671875" customWidth="1"/>
    <col min="8" max="8" width="13.109375" style="1" customWidth="1"/>
    <col min="9" max="11" width="11.77734375" style="1" customWidth="1"/>
    <col min="16" max="16" width="13.109375" style="1" customWidth="1"/>
    <col min="17" max="19" width="11.77734375" style="1" customWidth="1"/>
    <col min="23" max="23" width="13.109375" style="1" customWidth="1"/>
    <col min="24" max="26" width="11.77734375" style="1" customWidth="1"/>
    <col min="30" max="30" width="13.109375" style="1" customWidth="1"/>
    <col min="31" max="33" width="11.77734375" style="1" customWidth="1"/>
    <col min="37" max="37" width="13.109375" style="1" customWidth="1"/>
    <col min="38" max="40" width="11.77734375" style="1" customWidth="1"/>
    <col min="44" max="44" width="13.109375" style="1" customWidth="1"/>
    <col min="45" max="47" width="11.77734375" style="1" customWidth="1"/>
  </cols>
  <sheetData>
    <row r="1" spans="2:47" x14ac:dyDescent="0.3">
      <c r="B1" s="23" t="s">
        <v>48</v>
      </c>
    </row>
    <row r="2" spans="2:47" x14ac:dyDescent="0.3">
      <c r="B2" t="s">
        <v>47</v>
      </c>
    </row>
    <row r="3" spans="2:47" ht="15" thickBot="1" x14ac:dyDescent="0.35">
      <c r="B3" t="s">
        <v>0</v>
      </c>
    </row>
    <row r="4" spans="2:47" x14ac:dyDescent="0.3">
      <c r="B4" s="10"/>
      <c r="C4" s="11" t="s">
        <v>3</v>
      </c>
      <c r="D4" s="11" t="s">
        <v>1</v>
      </c>
      <c r="E4" s="11">
        <v>2</v>
      </c>
      <c r="F4" s="12" t="s">
        <v>4</v>
      </c>
    </row>
    <row r="5" spans="2:47" x14ac:dyDescent="0.3">
      <c r="B5" s="13"/>
      <c r="C5" s="14" t="s">
        <v>6</v>
      </c>
      <c r="D5" s="14" t="s">
        <v>2</v>
      </c>
      <c r="E5" s="14">
        <v>80</v>
      </c>
      <c r="F5" s="15" t="s">
        <v>5</v>
      </c>
    </row>
    <row r="6" spans="2:47" x14ac:dyDescent="0.3">
      <c r="B6" s="13"/>
      <c r="C6" s="14" t="s">
        <v>7</v>
      </c>
      <c r="D6" s="14" t="s">
        <v>25</v>
      </c>
      <c r="E6" s="14">
        <v>20</v>
      </c>
      <c r="F6" s="15" t="s">
        <v>5</v>
      </c>
    </row>
    <row r="7" spans="2:47" x14ac:dyDescent="0.3">
      <c r="B7" s="16" t="s">
        <v>46</v>
      </c>
      <c r="C7" s="6" t="s">
        <v>8</v>
      </c>
      <c r="D7" s="6" t="s">
        <v>26</v>
      </c>
      <c r="E7" s="6">
        <f>E5+E6</f>
        <v>100</v>
      </c>
      <c r="F7" s="17" t="s">
        <v>5</v>
      </c>
    </row>
    <row r="8" spans="2:47" ht="15.6" x14ac:dyDescent="0.35">
      <c r="B8" s="13"/>
      <c r="C8" s="14" t="s">
        <v>9</v>
      </c>
      <c r="D8" s="14" t="s">
        <v>10</v>
      </c>
      <c r="E8" s="14">
        <v>3</v>
      </c>
      <c r="F8" s="15" t="s">
        <v>11</v>
      </c>
    </row>
    <row r="9" spans="2:47" x14ac:dyDescent="0.3">
      <c r="B9" s="13"/>
      <c r="C9" s="6"/>
      <c r="D9" s="6"/>
      <c r="E9" s="6"/>
      <c r="F9" s="17"/>
    </row>
    <row r="10" spans="2:47" x14ac:dyDescent="0.3">
      <c r="B10" s="13"/>
      <c r="C10" s="14" t="s">
        <v>13</v>
      </c>
      <c r="D10" s="14" t="s">
        <v>12</v>
      </c>
      <c r="E10" s="14">
        <v>0</v>
      </c>
      <c r="F10" s="15" t="s">
        <v>5</v>
      </c>
    </row>
    <row r="11" spans="2:47" x14ac:dyDescent="0.3">
      <c r="B11" s="13"/>
      <c r="C11" s="18" t="s">
        <v>14</v>
      </c>
      <c r="D11" s="14"/>
      <c r="E11" s="14"/>
      <c r="F11" s="15"/>
    </row>
    <row r="12" spans="2:47" x14ac:dyDescent="0.3">
      <c r="B12" s="13"/>
      <c r="C12" s="14" t="s">
        <v>16</v>
      </c>
      <c r="D12" s="14" t="s">
        <v>15</v>
      </c>
      <c r="E12" s="14">
        <v>0</v>
      </c>
      <c r="F12" s="15" t="s">
        <v>5</v>
      </c>
    </row>
    <row r="13" spans="2:47" ht="15" thickBot="1" x14ac:dyDescent="0.35">
      <c r="B13" s="19"/>
      <c r="C13" s="20" t="s">
        <v>17</v>
      </c>
      <c r="D13" s="21"/>
      <c r="E13" s="21"/>
      <c r="F13" s="22"/>
    </row>
    <row r="15" spans="2:47" x14ac:dyDescent="0.3">
      <c r="H15" s="4" t="s">
        <v>29</v>
      </c>
      <c r="I15" s="5" t="s">
        <v>30</v>
      </c>
      <c r="P15" s="4" t="s">
        <v>29</v>
      </c>
      <c r="Q15" s="5" t="s">
        <v>37</v>
      </c>
      <c r="W15" s="4" t="s">
        <v>29</v>
      </c>
      <c r="X15" s="5" t="s">
        <v>45</v>
      </c>
      <c r="AD15" s="4" t="s">
        <v>29</v>
      </c>
      <c r="AE15" s="5" t="s">
        <v>32</v>
      </c>
      <c r="AK15" s="4" t="s">
        <v>29</v>
      </c>
      <c r="AL15" s="5" t="s">
        <v>38</v>
      </c>
      <c r="AR15" s="4" t="s">
        <v>29</v>
      </c>
      <c r="AS15" s="5" t="s">
        <v>39</v>
      </c>
    </row>
    <row r="16" spans="2:47" x14ac:dyDescent="0.3">
      <c r="H16" s="2" t="s">
        <v>19</v>
      </c>
      <c r="I16" s="2" t="s">
        <v>20</v>
      </c>
      <c r="J16" s="2" t="s">
        <v>22</v>
      </c>
      <c r="K16" s="2"/>
      <c r="P16" s="2" t="s">
        <v>19</v>
      </c>
      <c r="Q16" s="2" t="s">
        <v>20</v>
      </c>
      <c r="R16" s="2" t="s">
        <v>22</v>
      </c>
      <c r="S16" s="2"/>
      <c r="W16" s="2" t="s">
        <v>19</v>
      </c>
      <c r="X16" s="2" t="s">
        <v>20</v>
      </c>
      <c r="Y16" s="2" t="s">
        <v>22</v>
      </c>
      <c r="Z16" s="2"/>
      <c r="AD16" s="2" t="s">
        <v>19</v>
      </c>
      <c r="AE16" s="2" t="s">
        <v>20</v>
      </c>
      <c r="AF16" s="2" t="s">
        <v>22</v>
      </c>
      <c r="AG16" s="2"/>
      <c r="AK16" s="2" t="s">
        <v>19</v>
      </c>
      <c r="AL16" s="2" t="s">
        <v>20</v>
      </c>
      <c r="AM16" s="2" t="s">
        <v>22</v>
      </c>
      <c r="AN16" s="2"/>
      <c r="AR16" s="2" t="s">
        <v>19</v>
      </c>
      <c r="AS16" s="2" t="s">
        <v>20</v>
      </c>
      <c r="AT16" s="2" t="s">
        <v>22</v>
      </c>
      <c r="AU16" s="2"/>
    </row>
    <row r="17" spans="3:47" x14ac:dyDescent="0.3">
      <c r="H17" s="2" t="s">
        <v>18</v>
      </c>
      <c r="I17" s="2" t="s">
        <v>21</v>
      </c>
      <c r="J17" s="2" t="s">
        <v>21</v>
      </c>
      <c r="K17" s="2" t="s">
        <v>23</v>
      </c>
      <c r="P17" s="2" t="s">
        <v>18</v>
      </c>
      <c r="Q17" s="2" t="s">
        <v>21</v>
      </c>
      <c r="R17" s="2" t="s">
        <v>21</v>
      </c>
      <c r="S17" s="2" t="s">
        <v>23</v>
      </c>
      <c r="W17" s="2" t="s">
        <v>18</v>
      </c>
      <c r="X17" s="2" t="s">
        <v>21</v>
      </c>
      <c r="Y17" s="2" t="s">
        <v>21</v>
      </c>
      <c r="Z17" s="2" t="s">
        <v>23</v>
      </c>
      <c r="AD17" s="2" t="s">
        <v>18</v>
      </c>
      <c r="AE17" s="2" t="s">
        <v>21</v>
      </c>
      <c r="AF17" s="2" t="s">
        <v>21</v>
      </c>
      <c r="AG17" s="2" t="s">
        <v>23</v>
      </c>
      <c r="AK17" s="2" t="s">
        <v>18</v>
      </c>
      <c r="AL17" s="2" t="s">
        <v>21</v>
      </c>
      <c r="AM17" s="2" t="s">
        <v>21</v>
      </c>
      <c r="AN17" s="2" t="s">
        <v>23</v>
      </c>
      <c r="AR17" s="2" t="s">
        <v>18</v>
      </c>
      <c r="AS17" s="2" t="s">
        <v>21</v>
      </c>
      <c r="AT17" s="2" t="s">
        <v>21</v>
      </c>
      <c r="AU17" s="2" t="s">
        <v>23</v>
      </c>
    </row>
    <row r="18" spans="3:47" ht="16.2" x14ac:dyDescent="0.3">
      <c r="H18" s="3" t="s">
        <v>44</v>
      </c>
      <c r="I18" s="3" t="s">
        <v>27</v>
      </c>
      <c r="J18" s="3" t="s">
        <v>28</v>
      </c>
      <c r="K18" s="3" t="s">
        <v>24</v>
      </c>
      <c r="P18" s="3" t="s">
        <v>44</v>
      </c>
      <c r="Q18" s="3" t="s">
        <v>27</v>
      </c>
      <c r="R18" s="3" t="s">
        <v>28</v>
      </c>
      <c r="S18" s="3" t="s">
        <v>24</v>
      </c>
      <c r="W18" s="3" t="s">
        <v>44</v>
      </c>
      <c r="X18" s="3" t="s">
        <v>27</v>
      </c>
      <c r="Y18" s="3" t="s">
        <v>28</v>
      </c>
      <c r="Z18" s="3" t="s">
        <v>24</v>
      </c>
      <c r="AD18" s="3" t="s">
        <v>44</v>
      </c>
      <c r="AE18" s="3" t="s">
        <v>27</v>
      </c>
      <c r="AF18" s="3" t="s">
        <v>28</v>
      </c>
      <c r="AG18" s="3" t="s">
        <v>24</v>
      </c>
      <c r="AK18" s="3" t="s">
        <v>44</v>
      </c>
      <c r="AL18" s="3" t="s">
        <v>27</v>
      </c>
      <c r="AM18" s="3" t="s">
        <v>28</v>
      </c>
      <c r="AN18" s="3" t="s">
        <v>24</v>
      </c>
      <c r="AR18" s="3" t="s">
        <v>44</v>
      </c>
      <c r="AS18" s="3" t="s">
        <v>27</v>
      </c>
      <c r="AT18" s="3" t="s">
        <v>28</v>
      </c>
      <c r="AU18" s="3" t="s">
        <v>24</v>
      </c>
    </row>
    <row r="19" spans="3:47" x14ac:dyDescent="0.3">
      <c r="C19" s="6"/>
      <c r="D19" s="6" t="s">
        <v>40</v>
      </c>
      <c r="E19" s="6"/>
      <c r="F19" s="6"/>
      <c r="H19" s="1">
        <v>0</v>
      </c>
      <c r="I19" s="1">
        <v>0</v>
      </c>
      <c r="J19" s="1">
        <v>0</v>
      </c>
      <c r="K19" s="9">
        <v>0</v>
      </c>
      <c r="P19" s="1">
        <v>0</v>
      </c>
      <c r="Q19" s="1">
        <v>0</v>
      </c>
      <c r="R19" s="1">
        <v>0</v>
      </c>
      <c r="S19" s="9">
        <v>0</v>
      </c>
      <c r="W19" s="1">
        <v>0</v>
      </c>
      <c r="X19" s="1">
        <v>0</v>
      </c>
      <c r="Y19" s="1">
        <v>0</v>
      </c>
      <c r="Z19" s="9">
        <v>0</v>
      </c>
      <c r="AD19" s="1">
        <v>0</v>
      </c>
      <c r="AE19" s="1">
        <v>0</v>
      </c>
      <c r="AF19" s="1">
        <v>0</v>
      </c>
      <c r="AG19" s="9">
        <v>0</v>
      </c>
      <c r="AK19" s="1">
        <v>0</v>
      </c>
      <c r="AL19" s="1">
        <v>0</v>
      </c>
      <c r="AM19" s="1">
        <v>0</v>
      </c>
      <c r="AN19" s="9">
        <v>0</v>
      </c>
      <c r="AR19" s="1">
        <v>0</v>
      </c>
      <c r="AS19" s="1">
        <v>0</v>
      </c>
      <c r="AT19" s="1">
        <v>0</v>
      </c>
      <c r="AU19" s="9">
        <v>0</v>
      </c>
    </row>
    <row r="20" spans="3:47" x14ac:dyDescent="0.3">
      <c r="C20" s="7" t="s">
        <v>36</v>
      </c>
      <c r="D20" s="3" t="s">
        <v>35</v>
      </c>
      <c r="E20" s="3" t="s">
        <v>33</v>
      </c>
      <c r="F20" s="3" t="s">
        <v>34</v>
      </c>
      <c r="H20" s="1">
        <v>0.1</v>
      </c>
      <c r="I20" s="8">
        <f>EXP($D$21 + $E$21*(LN(H20)) + $F$21*(LN(H20))*(LN(H20)))</f>
        <v>26.681847206194131</v>
      </c>
      <c r="J20" s="8">
        <f>EXP(  $D$30 + $E$30*(LN(H20)) + $F$30*(LN(H20))*(LN(H20))  )</f>
        <v>14.095590329946404</v>
      </c>
      <c r="K20" s="9">
        <f t="shared" ref="K19:K78" si="0" xml:space="preserve"> ($E$4/(3.14159*J20*I20*$E$8) )  *   (  EXP( -0.5 * (($E$10/I20)^2)  )   )    *   (   EXP( -0.5 * (    (($E$12-$E$7)/J20)^2  )  )    )  * 1000000</f>
        <v>6.6416359891537321E-9</v>
      </c>
      <c r="P20" s="1">
        <v>0.1</v>
      </c>
      <c r="Q20" s="8">
        <f>EXP($D$22 + $E$22*(LN(P20)) + $F$22*(LN(P20))*(LN(P20)))</f>
        <v>18.713571143060118</v>
      </c>
      <c r="R20" s="8">
        <f>EXP(  $D$31 + $E$31*(LN(P20)) + $F$31*(LN(P20))*(LN(P20))  )</f>
        <v>10.162333784375221</v>
      </c>
      <c r="S20" s="9">
        <f t="shared" ref="S20:S78" si="1" xml:space="preserve"> ($E$4/(3.14159*R20*Q20*$E$8) )  *   (  EXP( -0.5 * (($E$10/Q20)^2)  )   )    *   (   EXP( -0.5 * (    (($E$12-$E$7)/R20)^2  )  )    )  * 1000000</f>
        <v>1.04975727840003E-18</v>
      </c>
      <c r="W20" s="1">
        <v>0.1</v>
      </c>
      <c r="X20" s="8">
        <f>EXP($D$23 + $E$23*(LN(W20)) + $F$23*(LN(W20))*(LN(W20)))</f>
        <v>12.142384710481922</v>
      </c>
      <c r="Y20" s="8">
        <f>EXP(  $D$32 + $E$32*(LN(W20)) + $F$32*(LN(W20))*(LN(W20))  )</f>
        <v>7.2484500493553528</v>
      </c>
      <c r="Z20" s="9">
        <f t="shared" ref="Z20:Z78" si="2" xml:space="preserve"> ($E$4/(3.14159*Y20*X20*$E$8) )  *   (  EXP( -0.5 * (($E$10/X20)^2)  )   )    *   (   EXP( -0.5 * (    (($E$12-$E$7)/Y20)^2  )  )    )  * 1000000</f>
        <v>1.1280865613948569E-38</v>
      </c>
      <c r="AD20" s="1">
        <v>0.1</v>
      </c>
      <c r="AE20" s="8">
        <f>EXP($D$24 + $E$24*(LN(AD20)) + $F$24*(LN(AD20))*(LN(AD20)))</f>
        <v>7.8493404855064579</v>
      </c>
      <c r="AF20" s="8">
        <f>EXP(  $D$33 + $E$33*(LN(AD20)) + $F$33*(LN(AD20))*(LN(AD20))  )</f>
        <v>4.7078180782262544</v>
      </c>
      <c r="AG20" s="9">
        <f t="shared" ref="AG20:AG78" si="3" xml:space="preserve"> ($E$4/(3.14159*AF20*AE20*$E$8) )  *   (  EXP( -0.5 * (($E$10/AE20)^2)  )   )    *   (   EXP( -0.5 * (    (($E$12-$E$7)/AF20)^2  )  )    )  * 1000000</f>
        <v>6.0837914075023401E-95</v>
      </c>
      <c r="AK20" s="1">
        <v>0.1</v>
      </c>
      <c r="AL20" s="8">
        <f>EXP($D$25 + $E$25*(LN(AK20)) + $F$25*(LN(AK20))*(LN(AK20)))</f>
        <v>5.8393756351415336</v>
      </c>
      <c r="AM20" s="8">
        <f>EXP(  $D$34 + $E$34*(LN(AK20)) + $F$34*(LN(AK20))*(LN(AK20))  )</f>
        <v>3.5044664126477216</v>
      </c>
      <c r="AN20" s="9">
        <f t="shared" ref="AN20:AN78" si="4" xml:space="preserve"> ($E$4/(3.14159*AM20*AL20*$E$8) )  *   (  EXP( -0.5 * (($E$10/AL20)^2)  )   )    *   (   EXP( -0.5 * (    (($E$12-$E$7)/AM20)^2  )  )    )  * 1000000</f>
        <v>1.6005515200549084E-173</v>
      </c>
      <c r="AR20" s="1">
        <v>0.1</v>
      </c>
      <c r="AS20" s="8">
        <f>EXP($D$26 + $E$26*(LN(AR20)) + $F$26*(LN(AR20))*(LN(AR20)))</f>
        <v>3.9823947699877147</v>
      </c>
      <c r="AT20" s="8">
        <f>EXP(  $D$35 + $E$35*(LN(AR20)) + $F$35*(LN(AR20))*(LN(AR20))  )</f>
        <v>2.2779607776605082</v>
      </c>
      <c r="AU20" s="9">
        <f t="shared" ref="AU20:AU78" si="5" xml:space="preserve"> ($E$4/(3.14159*AT20*AS20*$E$8) )  *   (  EXP( -0.5 * (($E$10/AS20)^2)  )   )    *   (   EXP( -0.5 * (    (($E$12-$E$7)/AT20)^2  )  )    )  * 1000000</f>
        <v>0</v>
      </c>
    </row>
    <row r="21" spans="3:47" x14ac:dyDescent="0.3">
      <c r="C21" t="s">
        <v>30</v>
      </c>
      <c r="D21" s="1">
        <v>5.3570000000000002</v>
      </c>
      <c r="E21" s="1">
        <v>0.88280000000000003</v>
      </c>
      <c r="F21" s="1">
        <v>-7.6E-3</v>
      </c>
      <c r="H21" s="1">
        <v>0.2</v>
      </c>
      <c r="I21" s="8">
        <f t="shared" ref="I21:I78" si="6">EXP($D$21 + $E$21*(LN(H21)) + $F$21*(LN(H21))*(LN(H21)))</f>
        <v>50.224452209355526</v>
      </c>
      <c r="J21" s="8">
        <f t="shared" ref="J21:J78" si="7">EXP(  $D$30 + $E$30*(LN(H21)) + $F$30*(LN(H21))*(LN(H21))  )</f>
        <v>28.705228253040936</v>
      </c>
      <c r="K21" s="9">
        <f t="shared" si="0"/>
        <v>0.34085479062453483</v>
      </c>
      <c r="P21" s="1">
        <v>0.2</v>
      </c>
      <c r="Q21" s="8">
        <f t="shared" ref="Q21:Q78" si="8">EXP($D$22 + $E$22*(LN(P21)) + $F$22*(LN(P21))*(LN(P21)))</f>
        <v>35.901405316599629</v>
      </c>
      <c r="R21" s="8">
        <f t="shared" ref="R21:R78" si="9">EXP(  $D$31 + $E$31*(LN(P21)) + $F$31*(LN(P21))*(LN(P21))  )</f>
        <v>20.461731638029502</v>
      </c>
      <c r="S21" s="9">
        <f t="shared" si="1"/>
        <v>1.8804558827167199E-3</v>
      </c>
      <c r="W21" s="1">
        <v>0.2</v>
      </c>
      <c r="X21" s="8">
        <f t="shared" ref="X21:X77" si="10">EXP($D$23 + $E$23*(LN(W21)) + $F$23*(LN(W21))*(LN(W21)))</f>
        <v>23.422306689208785</v>
      </c>
      <c r="Y21" s="8">
        <f t="shared" ref="Y21:Y77" si="11">EXP(  $D$32 + $E$32*(LN(W21)) + $F$32*(LN(W21))*(LN(W21))  )</f>
        <v>13.790439965608316</v>
      </c>
      <c r="Z21" s="9">
        <f t="shared" si="2"/>
        <v>2.5080734622216906E-9</v>
      </c>
      <c r="AD21" s="1">
        <v>0.2</v>
      </c>
      <c r="AE21" s="8">
        <f t="shared" ref="AE21:AE78" si="12">EXP($D$24 + $E$24*(LN(AD21)) + $F$24*(LN(AD21))*(LN(AD21)))</f>
        <v>15.22959890523857</v>
      </c>
      <c r="AF21" s="8">
        <f t="shared" ref="AF21:AF78" si="13">EXP(  $D$33 + $E$33*(LN(AD21)) + $F$33*(LN(AD21))*(LN(AD21))  )</f>
        <v>8.5491352569443588</v>
      </c>
      <c r="AG21" s="9">
        <f t="shared" si="3"/>
        <v>3.1743151377047221E-27</v>
      </c>
      <c r="AK21" s="1">
        <v>0.2</v>
      </c>
      <c r="AL21" s="8">
        <f t="shared" ref="AL21:AL78" si="14">EXP($D$25 + $E$25*(LN(AK21)) + $F$25*(LN(AK21))*(LN(AK21)))</f>
        <v>11.259345541882144</v>
      </c>
      <c r="AM21" s="8">
        <f>EXP(  $D$34 + $E$34*(LN(AK21)) + $F$34*(LN(AK21))*(LN(AK21))  )</f>
        <v>6.3406723680133101</v>
      </c>
      <c r="AN21" s="9">
        <f t="shared" si="4"/>
        <v>2.8968620262981134E-51</v>
      </c>
      <c r="AR21" s="1">
        <v>0.2</v>
      </c>
      <c r="AS21" s="8">
        <f t="shared" ref="AS21:AS78" si="15">EXP($D$26 + $E$26*(LN(AR21)) + $F$26*(LN(AR21))*(LN(AR21)))</f>
        <v>7.6694355429579364</v>
      </c>
      <c r="AT21" s="8">
        <f t="shared" ref="AT21:AT78" si="16">EXP(  $D$35 + $E$35*(LN(AR21)) + $F$35*(LN(AR21))*(LN(AR21))  )</f>
        <v>4.1565660847783539</v>
      </c>
      <c r="AU21" s="9">
        <f t="shared" si="5"/>
        <v>1.3735069751476819E-122</v>
      </c>
    </row>
    <row r="22" spans="3:47" x14ac:dyDescent="0.3">
      <c r="C22" t="s">
        <v>37</v>
      </c>
      <c r="D22" s="1">
        <v>5.0579999999999998</v>
      </c>
      <c r="E22" s="1">
        <v>0.90239999999999998</v>
      </c>
      <c r="F22" s="1">
        <v>-9.5999999999999992E-3</v>
      </c>
      <c r="H22" s="1">
        <v>0.3</v>
      </c>
      <c r="I22" s="8">
        <f t="shared" si="6"/>
        <v>72.465908554731641</v>
      </c>
      <c r="J22" s="8">
        <f t="shared" si="7"/>
        <v>49.230042987585968</v>
      </c>
      <c r="K22" s="9">
        <f t="shared" si="0"/>
        <v>7.5583050780135368</v>
      </c>
      <c r="P22" s="1">
        <v>0.3</v>
      </c>
      <c r="Q22" s="8">
        <f t="shared" si="8"/>
        <v>52.332587053071656</v>
      </c>
      <c r="R22" s="8">
        <f t="shared" si="9"/>
        <v>31.00074366113645</v>
      </c>
      <c r="S22" s="9">
        <f t="shared" si="1"/>
        <v>0.71965880909052071</v>
      </c>
      <c r="W22" s="1">
        <v>0.3</v>
      </c>
      <c r="X22" s="8">
        <f t="shared" si="10"/>
        <v>34.281847423514947</v>
      </c>
      <c r="Y22" s="8">
        <f t="shared" si="11"/>
        <v>20.071994232280964</v>
      </c>
      <c r="Z22" s="9">
        <f t="shared" si="2"/>
        <v>1.2568886873841911E-3</v>
      </c>
      <c r="AD22" s="1">
        <v>0.3</v>
      </c>
      <c r="AE22" s="8">
        <f t="shared" si="12"/>
        <v>22.355786478309899</v>
      </c>
      <c r="AF22" s="8">
        <f t="shared" si="13"/>
        <v>11.950174128607749</v>
      </c>
      <c r="AG22" s="9">
        <f t="shared" si="3"/>
        <v>4.9466932499680181E-13</v>
      </c>
      <c r="AK22" s="1">
        <v>0.3</v>
      </c>
      <c r="AL22" s="8">
        <f t="shared" si="14"/>
        <v>16.484477104755292</v>
      </c>
      <c r="AM22" s="8">
        <f t="shared" ref="AM21:AM78" si="17">EXP(  $D$34 + $E$34*(LN(AK22)) + $F$34*(LN(AK22))*(LN(AK22))  )</f>
        <v>8.7915506218529611</v>
      </c>
      <c r="AN22" s="9">
        <f t="shared" si="4"/>
        <v>1.177568602174813E-25</v>
      </c>
      <c r="AR22" s="1">
        <v>0.3</v>
      </c>
      <c r="AS22" s="8">
        <f t="shared" si="15"/>
        <v>11.217619533032023</v>
      </c>
      <c r="AT22" s="8">
        <f t="shared" si="16"/>
        <v>5.7686409961107925</v>
      </c>
      <c r="AU22" s="9">
        <f t="shared" si="5"/>
        <v>1.8270988242023052E-62</v>
      </c>
    </row>
    <row r="23" spans="3:47" x14ac:dyDescent="0.3">
      <c r="C23" t="s">
        <v>31</v>
      </c>
      <c r="D23" s="1">
        <v>4.6509999999999998</v>
      </c>
      <c r="E23" s="1">
        <v>0.91810000000000003</v>
      </c>
      <c r="F23" s="1">
        <v>-7.6E-3</v>
      </c>
      <c r="H23" s="1">
        <v>0.4</v>
      </c>
      <c r="I23" s="8">
        <f t="shared" si="6"/>
        <v>93.85186807548979</v>
      </c>
      <c r="J23" s="8">
        <f t="shared" si="7"/>
        <v>76.284327762236543</v>
      </c>
      <c r="K23" s="9">
        <f t="shared" si="0"/>
        <v>12.552516437866721</v>
      </c>
      <c r="P23" s="1">
        <v>0.4</v>
      </c>
      <c r="Q23" s="8">
        <f t="shared" si="8"/>
        <v>68.243295307430259</v>
      </c>
      <c r="R23" s="8">
        <f t="shared" si="9"/>
        <v>41.741381025567122</v>
      </c>
      <c r="S23" s="9">
        <f t="shared" si="1"/>
        <v>4.2251088663964689</v>
      </c>
      <c r="W23" s="1">
        <v>0.4</v>
      </c>
      <c r="X23" s="8">
        <f t="shared" si="10"/>
        <v>44.852198439469255</v>
      </c>
      <c r="Y23" s="8">
        <f t="shared" si="11"/>
        <v>26.186440017172931</v>
      </c>
      <c r="Z23" s="9">
        <f t="shared" si="2"/>
        <v>0.12309469940733475</v>
      </c>
      <c r="AD23" s="1">
        <v>0.4</v>
      </c>
      <c r="AE23" s="8">
        <f t="shared" si="12"/>
        <v>29.30306931542794</v>
      </c>
      <c r="AF23" s="8">
        <f t="shared" si="13"/>
        <v>15.060434879979566</v>
      </c>
      <c r="AG23" s="9">
        <f t="shared" si="3"/>
        <v>1.2832762574504708E-7</v>
      </c>
      <c r="AK23" s="1">
        <v>0.4</v>
      </c>
      <c r="AL23" s="8">
        <f t="shared" si="14"/>
        <v>21.576900461091675</v>
      </c>
      <c r="AM23" s="8">
        <f t="shared" si="17"/>
        <v>10.986756413292129</v>
      </c>
      <c r="AN23" s="9">
        <f t="shared" si="4"/>
        <v>9.1739590582712167E-16</v>
      </c>
      <c r="AR23" s="1">
        <v>0.4</v>
      </c>
      <c r="AS23" s="8">
        <f t="shared" si="15"/>
        <v>14.671052844620538</v>
      </c>
      <c r="AT23" s="8">
        <f t="shared" si="16"/>
        <v>7.2009212808544296</v>
      </c>
      <c r="AU23" s="9">
        <f t="shared" si="5"/>
        <v>2.6647506559008218E-39</v>
      </c>
    </row>
    <row r="24" spans="3:47" x14ac:dyDescent="0.3">
      <c r="C24" t="s">
        <v>32</v>
      </c>
      <c r="D24" s="1">
        <v>4.2300000000000004</v>
      </c>
      <c r="E24" s="1">
        <v>0.92220000000000002</v>
      </c>
      <c r="F24" s="1">
        <v>-8.6999999999999994E-3</v>
      </c>
      <c r="H24" s="1">
        <v>0.5</v>
      </c>
      <c r="I24" s="8">
        <f t="shared" si="6"/>
        <v>114.59890234528595</v>
      </c>
      <c r="J24" s="8">
        <f t="shared" si="7"/>
        <v>110.58150800281723</v>
      </c>
      <c r="K24" s="9">
        <f t="shared" si="0"/>
        <v>11.125466035706964</v>
      </c>
      <c r="P24" s="1">
        <v>0.5</v>
      </c>
      <c r="Q24" s="8">
        <f t="shared" si="8"/>
        <v>83.754645291076329</v>
      </c>
      <c r="R24" s="8">
        <f t="shared" si="9"/>
        <v>52.656412328168194</v>
      </c>
      <c r="S24" s="9">
        <f t="shared" si="1"/>
        <v>7.9275090370239178</v>
      </c>
      <c r="W24" s="1">
        <v>0.5</v>
      </c>
      <c r="X24" s="8">
        <f t="shared" si="10"/>
        <v>55.200396190539344</v>
      </c>
      <c r="Y24" s="8">
        <f t="shared" si="11"/>
        <v>32.177722752654077</v>
      </c>
      <c r="Z24" s="9">
        <f t="shared" si="2"/>
        <v>0.9550873995401592</v>
      </c>
      <c r="AD24" s="1">
        <v>0.5</v>
      </c>
      <c r="AE24" s="8">
        <f t="shared" si="12"/>
        <v>36.111079473205969</v>
      </c>
      <c r="AF24" s="8">
        <f t="shared" si="13"/>
        <v>17.955543511308232</v>
      </c>
      <c r="AG24" s="9">
        <f t="shared" si="3"/>
        <v>6.0202729384948934E-5</v>
      </c>
      <c r="AK24" s="1">
        <v>0.5</v>
      </c>
      <c r="AL24" s="8">
        <f t="shared" si="14"/>
        <v>26.567927913783606</v>
      </c>
      <c r="AM24" s="8">
        <f t="shared" si="17"/>
        <v>12.993580397288298</v>
      </c>
      <c r="AN24" s="9">
        <f t="shared" si="4"/>
        <v>8.4532578264590863E-11</v>
      </c>
      <c r="AR24" s="1">
        <v>0.5</v>
      </c>
      <c r="AS24" s="8">
        <f t="shared" si="15"/>
        <v>18.05203466828068</v>
      </c>
      <c r="AT24" s="8">
        <f t="shared" si="16"/>
        <v>8.5000642979202752</v>
      </c>
      <c r="AU24" s="9">
        <f t="shared" si="5"/>
        <v>1.2197873159833491E-27</v>
      </c>
    </row>
    <row r="25" spans="3:47" x14ac:dyDescent="0.3">
      <c r="C25" t="s">
        <v>38</v>
      </c>
      <c r="D25" s="1">
        <v>3.9220000000000002</v>
      </c>
      <c r="E25" s="1">
        <v>0.92220000000000002</v>
      </c>
      <c r="F25" s="1">
        <v>-6.4000000000000003E-3</v>
      </c>
      <c r="H25" s="1">
        <v>0.6</v>
      </c>
      <c r="I25" s="8">
        <f t="shared" si="6"/>
        <v>134.83610096326873</v>
      </c>
      <c r="J25" s="8">
        <f t="shared" si="7"/>
        <v>152.87068105037855</v>
      </c>
      <c r="K25" s="9">
        <f t="shared" si="0"/>
        <v>8.3120768946752523</v>
      </c>
      <c r="P25" s="1">
        <v>0.6</v>
      </c>
      <c r="Q25" s="8">
        <f t="shared" si="8"/>
        <v>98.941216995427339</v>
      </c>
      <c r="R25" s="8">
        <f t="shared" si="9"/>
        <v>63.725976055282189</v>
      </c>
      <c r="S25" s="9">
        <f t="shared" si="1"/>
        <v>9.8254347548094092</v>
      </c>
      <c r="W25" s="1">
        <v>0.6</v>
      </c>
      <c r="X25" s="8">
        <f t="shared" si="10"/>
        <v>65.367672332087608</v>
      </c>
      <c r="Y25" s="8">
        <f t="shared" si="11"/>
        <v>38.071556620574121</v>
      </c>
      <c r="Z25" s="9">
        <f t="shared" si="2"/>
        <v>2.7080292183019132</v>
      </c>
      <c r="AD25" s="1">
        <v>0.6</v>
      </c>
      <c r="AE25" s="8">
        <f t="shared" si="12"/>
        <v>42.804635690457992</v>
      </c>
      <c r="AF25" s="8">
        <f t="shared" si="13"/>
        <v>20.68119099624613</v>
      </c>
      <c r="AG25" s="9">
        <f t="shared" si="3"/>
        <v>2.0078854301808858E-3</v>
      </c>
      <c r="AK25" s="1">
        <v>0.6</v>
      </c>
      <c r="AL25" s="8">
        <f t="shared" si="14"/>
        <v>31.476668086944315</v>
      </c>
      <c r="AM25" s="8">
        <f t="shared" si="17"/>
        <v>14.853011575848603</v>
      </c>
      <c r="AN25" s="9">
        <f t="shared" si="4"/>
        <v>6.516374198512326E-8</v>
      </c>
      <c r="AR25" s="1">
        <v>0.6</v>
      </c>
      <c r="AS25" s="8">
        <f t="shared" si="15"/>
        <v>21.374195893446679</v>
      </c>
      <c r="AT25" s="8">
        <f t="shared" si="16"/>
        <v>9.6949307750290377</v>
      </c>
      <c r="AU25" s="9">
        <f t="shared" si="5"/>
        <v>8.0818400332777549E-21</v>
      </c>
    </row>
    <row r="26" spans="3:47" x14ac:dyDescent="0.3">
      <c r="C26" t="s">
        <v>39</v>
      </c>
      <c r="D26" s="1">
        <v>3.5329999999999999</v>
      </c>
      <c r="E26" s="1">
        <v>0.91810000000000003</v>
      </c>
      <c r="F26" s="1">
        <v>-7.0000000000000001E-3</v>
      </c>
      <c r="H26" s="1">
        <v>0.7</v>
      </c>
      <c r="I26" s="8">
        <f t="shared" si="6"/>
        <v>154.64938310871989</v>
      </c>
      <c r="J26" s="8">
        <f t="shared" si="7"/>
        <v>203.92697908466928</v>
      </c>
      <c r="K26" s="9">
        <f t="shared" si="0"/>
        <v>5.9665075664877021</v>
      </c>
      <c r="P26" s="1">
        <v>0.7</v>
      </c>
      <c r="Q26" s="8">
        <f t="shared" si="8"/>
        <v>113.85380888470637</v>
      </c>
      <c r="R26" s="8">
        <f t="shared" si="9"/>
        <v>74.934946226901616</v>
      </c>
      <c r="S26" s="9">
        <f t="shared" si="1"/>
        <v>10.209798486220519</v>
      </c>
      <c r="W26" s="1">
        <v>0.7</v>
      </c>
      <c r="X26" s="8">
        <f t="shared" si="10"/>
        <v>75.382102891023692</v>
      </c>
      <c r="Y26" s="8">
        <f t="shared" si="11"/>
        <v>43.884840873569203</v>
      </c>
      <c r="Z26" s="9">
        <f t="shared" si="2"/>
        <v>4.7824875470005548</v>
      </c>
      <c r="AD26" s="1">
        <v>0.7</v>
      </c>
      <c r="AE26" s="8">
        <f t="shared" si="12"/>
        <v>49.400847438077321</v>
      </c>
      <c r="AF26" s="8">
        <f t="shared" si="13"/>
        <v>23.267902625490322</v>
      </c>
      <c r="AG26" s="9">
        <f t="shared" si="3"/>
        <v>1.8004705121044431E-2</v>
      </c>
      <c r="AK26" s="1">
        <v>0.7</v>
      </c>
      <c r="AL26" s="8">
        <f t="shared" si="14"/>
        <v>36.316063999384916</v>
      </c>
      <c r="AM26" s="8">
        <f t="shared" si="17"/>
        <v>16.592491560170036</v>
      </c>
      <c r="AN26" s="9">
        <f t="shared" si="4"/>
        <v>4.5645608982543239E-6</v>
      </c>
      <c r="AR26" s="1">
        <v>0.7</v>
      </c>
      <c r="AS26" s="8">
        <f t="shared" si="15"/>
        <v>24.646778809748987</v>
      </c>
      <c r="AT26" s="8">
        <f t="shared" si="16"/>
        <v>10.804998465641992</v>
      </c>
      <c r="AU26" s="9">
        <f t="shared" si="5"/>
        <v>2.0031755988779343E-16</v>
      </c>
    </row>
    <row r="27" spans="3:47" x14ac:dyDescent="0.3">
      <c r="H27" s="1">
        <v>0.8</v>
      </c>
      <c r="I27" s="8">
        <f t="shared" si="6"/>
        <v>174.10010428375935</v>
      </c>
      <c r="J27" s="8">
        <f t="shared" si="7"/>
        <v>264.54906184568762</v>
      </c>
      <c r="K27" s="9">
        <f t="shared" si="0"/>
        <v>4.2896990982214325</v>
      </c>
      <c r="P27" s="1">
        <v>0.8</v>
      </c>
      <c r="Q27" s="8">
        <f t="shared" si="8"/>
        <v>128.52934526276337</v>
      </c>
      <c r="R27" s="8">
        <f t="shared" si="9"/>
        <v>86.27137960849781</v>
      </c>
      <c r="S27" s="9">
        <f t="shared" si="1"/>
        <v>9.7753767092208985</v>
      </c>
      <c r="W27" s="1">
        <v>0.8</v>
      </c>
      <c r="X27" s="8">
        <f t="shared" si="10"/>
        <v>85.264098296305221</v>
      </c>
      <c r="Y27" s="8">
        <f t="shared" si="11"/>
        <v>49.629530638775897</v>
      </c>
      <c r="Z27" s="9">
        <f t="shared" si="2"/>
        <v>6.5863983755010462</v>
      </c>
      <c r="AD27" s="1">
        <v>0.8</v>
      </c>
      <c r="AE27" s="8">
        <f t="shared" si="12"/>
        <v>55.91226789270857</v>
      </c>
      <c r="AF27" s="8">
        <f t="shared" si="13"/>
        <v>25.737457681572653</v>
      </c>
      <c r="AG27" s="9">
        <f t="shared" si="3"/>
        <v>7.7728491771295524E-2</v>
      </c>
      <c r="AK27" s="1">
        <v>0.8</v>
      </c>
      <c r="AL27" s="8">
        <f t="shared" si="14"/>
        <v>41.09548828928618</v>
      </c>
      <c r="AM27" s="8">
        <f t="shared" si="17"/>
        <v>18.231585997760121</v>
      </c>
      <c r="AN27" s="9">
        <f t="shared" si="4"/>
        <v>8.3032783548183788E-5</v>
      </c>
      <c r="AR27" s="1">
        <v>0.8</v>
      </c>
      <c r="AS27" s="8">
        <f t="shared" si="15"/>
        <v>27.876480883286664</v>
      </c>
      <c r="AT27" s="8">
        <f t="shared" si="16"/>
        <v>11.844217200525133</v>
      </c>
      <c r="AU27" s="9">
        <f t="shared" si="5"/>
        <v>2.1333476389444951E-13</v>
      </c>
    </row>
    <row r="28" spans="3:47" x14ac:dyDescent="0.3">
      <c r="C28" s="6"/>
      <c r="D28" s="6" t="s">
        <v>41</v>
      </c>
      <c r="E28" s="6"/>
      <c r="F28" s="6"/>
      <c r="H28" s="1">
        <v>0.9</v>
      </c>
      <c r="I28" s="8">
        <f t="shared" si="6"/>
        <v>193.23428611686725</v>
      </c>
      <c r="J28" s="8">
        <f t="shared" si="7"/>
        <v>335.558347148434</v>
      </c>
      <c r="K28" s="9">
        <f t="shared" si="0"/>
        <v>3.1305602360453206</v>
      </c>
      <c r="P28" s="1">
        <v>0.9</v>
      </c>
      <c r="Q28" s="8">
        <f t="shared" si="8"/>
        <v>142.99592060612233</v>
      </c>
      <c r="R28" s="8">
        <f t="shared" si="9"/>
        <v>97.725573415688174</v>
      </c>
      <c r="S28" s="9">
        <f t="shared" si="1"/>
        <v>8.9961129482450204</v>
      </c>
      <c r="W28" s="1">
        <v>0.9</v>
      </c>
      <c r="X28" s="8">
        <f t="shared" si="10"/>
        <v>95.029193481964285</v>
      </c>
      <c r="Y28" s="8">
        <f t="shared" si="11"/>
        <v>55.314528075444024</v>
      </c>
      <c r="Z28" s="9">
        <f t="shared" si="2"/>
        <v>7.8770064880062423</v>
      </c>
      <c r="AD28" s="1">
        <v>0.9</v>
      </c>
      <c r="AE28" s="8">
        <f t="shared" si="12"/>
        <v>62.348521265169957</v>
      </c>
      <c r="AF28" s="8">
        <f t="shared" si="13"/>
        <v>28.106137740565668</v>
      </c>
      <c r="AG28" s="9">
        <f t="shared" si="3"/>
        <v>0.21591161207877041</v>
      </c>
      <c r="AK28" s="1">
        <v>0.9</v>
      </c>
      <c r="AL28" s="8">
        <f t="shared" si="14"/>
        <v>45.822053243416526</v>
      </c>
      <c r="AM28" s="8">
        <f t="shared" si="17"/>
        <v>19.784890254947214</v>
      </c>
      <c r="AN28" s="9">
        <f t="shared" si="4"/>
        <v>6.6371623021133194E-4</v>
      </c>
      <c r="AR28" s="1">
        <v>0.9</v>
      </c>
      <c r="AS28" s="8">
        <f t="shared" si="15"/>
        <v>31.068386927920837</v>
      </c>
      <c r="AT28" s="8">
        <f t="shared" si="16"/>
        <v>12.823018962399718</v>
      </c>
      <c r="AU28" s="9">
        <f t="shared" si="5"/>
        <v>3.3141764942910313E-11</v>
      </c>
    </row>
    <row r="29" spans="3:47" x14ac:dyDescent="0.3">
      <c r="C29" s="7" t="s">
        <v>36</v>
      </c>
      <c r="D29" s="3" t="s">
        <v>35</v>
      </c>
      <c r="E29" s="3" t="s">
        <v>33</v>
      </c>
      <c r="F29" s="3" t="s">
        <v>34</v>
      </c>
      <c r="H29" s="1">
        <v>1</v>
      </c>
      <c r="I29" s="8">
        <f t="shared" si="6"/>
        <v>212.08772791591244</v>
      </c>
      <c r="J29" s="8">
        <f t="shared" si="7"/>
        <v>417.79880963832977</v>
      </c>
      <c r="K29" s="9">
        <f t="shared" si="0"/>
        <v>2.3272150159338851</v>
      </c>
      <c r="P29" s="1">
        <v>1</v>
      </c>
      <c r="Q29" s="8">
        <f t="shared" si="8"/>
        <v>157.27565026173716</v>
      </c>
      <c r="R29" s="8">
        <f t="shared" si="9"/>
        <v>109.28946451434672</v>
      </c>
      <c r="S29" s="9">
        <f t="shared" si="1"/>
        <v>8.123025934677143</v>
      </c>
      <c r="W29" s="1">
        <v>1</v>
      </c>
      <c r="X29" s="8">
        <f t="shared" si="10"/>
        <v>104.68962287261927</v>
      </c>
      <c r="Y29" s="8">
        <f t="shared" si="11"/>
        <v>60.94671756962223</v>
      </c>
      <c r="Z29" s="9">
        <f t="shared" si="2"/>
        <v>8.6558992623915891</v>
      </c>
      <c r="AD29" s="1">
        <v>1</v>
      </c>
      <c r="AE29" s="8">
        <f t="shared" si="12"/>
        <v>68.717232173846497</v>
      </c>
      <c r="AF29" s="8">
        <f t="shared" si="13"/>
        <v>30.386547681544123</v>
      </c>
      <c r="AG29" s="9">
        <f t="shared" si="3"/>
        <v>0.45212636198235301</v>
      </c>
      <c r="AK29" s="1">
        <v>1</v>
      </c>
      <c r="AL29" s="8">
        <f t="shared" si="14"/>
        <v>50.501346535745391</v>
      </c>
      <c r="AM29" s="8">
        <f t="shared" si="17"/>
        <v>21.263670368645979</v>
      </c>
      <c r="AN29" s="9">
        <f t="shared" si="4"/>
        <v>3.1131651326447691E-3</v>
      </c>
      <c r="AR29" s="1">
        <v>1</v>
      </c>
      <c r="AS29" s="8">
        <f t="shared" si="15"/>
        <v>34.226493229125985</v>
      </c>
      <c r="AT29" s="8">
        <f t="shared" si="16"/>
        <v>13.749466178814655</v>
      </c>
      <c r="AU29" s="9">
        <f t="shared" si="5"/>
        <v>1.4714490556119639E-9</v>
      </c>
    </row>
    <row r="30" spans="3:47" x14ac:dyDescent="0.3">
      <c r="C30" t="s">
        <v>30</v>
      </c>
      <c r="D30">
        <v>6.0350000000000001</v>
      </c>
      <c r="E30">
        <v>2.1097000000000001</v>
      </c>
      <c r="F30">
        <v>0.27700000000000002</v>
      </c>
      <c r="H30" s="1">
        <v>1.5</v>
      </c>
      <c r="I30" s="8">
        <f t="shared" si="6"/>
        <v>302.98858834981536</v>
      </c>
      <c r="J30" s="8">
        <f t="shared" si="7"/>
        <v>1028.5950076643537</v>
      </c>
      <c r="K30" s="9">
        <f t="shared" si="0"/>
        <v>0.67769789204899522</v>
      </c>
      <c r="P30" s="1">
        <v>1.5</v>
      </c>
      <c r="Q30" s="8">
        <f t="shared" si="8"/>
        <v>226.4022885692668</v>
      </c>
      <c r="R30" s="8">
        <f t="shared" si="9"/>
        <v>168.54532925785864</v>
      </c>
      <c r="S30" s="9">
        <f t="shared" si="1"/>
        <v>4.6636040052738714</v>
      </c>
      <c r="W30" s="1">
        <v>1.5</v>
      </c>
      <c r="X30" s="8">
        <f t="shared" si="10"/>
        <v>151.71565238668978</v>
      </c>
      <c r="Y30" s="8">
        <f t="shared" si="11"/>
        <v>88.476735527670371</v>
      </c>
      <c r="Z30" s="9">
        <f t="shared" si="2"/>
        <v>8.346537494114866</v>
      </c>
      <c r="AD30" s="1">
        <v>1.5</v>
      </c>
      <c r="AE30" s="8">
        <f t="shared" si="12"/>
        <v>99.732302920411968</v>
      </c>
      <c r="AF30" s="8">
        <f t="shared" si="13"/>
        <v>40.758859595540549</v>
      </c>
      <c r="AG30" s="9">
        <f t="shared" si="3"/>
        <v>2.5739315412582768</v>
      </c>
      <c r="AK30" s="1">
        <v>1.5</v>
      </c>
      <c r="AL30" s="8">
        <f t="shared" si="14"/>
        <v>73.322516915037568</v>
      </c>
      <c r="AM30" s="8">
        <f t="shared" si="17"/>
        <v>27.80108104700648</v>
      </c>
      <c r="AN30" s="9">
        <f t="shared" si="4"/>
        <v>0.16141646075684943</v>
      </c>
      <c r="AR30" s="1">
        <v>2</v>
      </c>
      <c r="AS30" s="8">
        <f t="shared" si="15"/>
        <v>64.458090657804149</v>
      </c>
      <c r="AT30" s="8">
        <f t="shared" si="16"/>
        <v>21.11613302291186</v>
      </c>
      <c r="AU30" s="9">
        <f t="shared" si="5"/>
        <v>2.1033221924934334E-3</v>
      </c>
    </row>
    <row r="31" spans="3:47" x14ac:dyDescent="0.3">
      <c r="C31" t="s">
        <v>37</v>
      </c>
      <c r="D31">
        <v>4.694</v>
      </c>
      <c r="E31">
        <v>1.0629</v>
      </c>
      <c r="F31">
        <v>1.3599999999999999E-2</v>
      </c>
      <c r="H31" s="1">
        <v>2</v>
      </c>
      <c r="I31" s="8">
        <f t="shared" si="6"/>
        <v>389.65389176686284</v>
      </c>
      <c r="J31" s="8">
        <f>EXP(  $D$30 + $E$30*(LN(H31)) + $F$30*(LN(H31))*(LN(H31))  )</f>
        <v>2059.9110715115453</v>
      </c>
      <c r="K31" s="9">
        <f t="shared" si="0"/>
        <v>0.26407056557045283</v>
      </c>
      <c r="P31" s="1">
        <v>2</v>
      </c>
      <c r="Q31" s="8">
        <f t="shared" si="8"/>
        <v>292.62258321794087</v>
      </c>
      <c r="R31" s="8">
        <f t="shared" si="9"/>
        <v>229.8163011635001</v>
      </c>
      <c r="S31" s="9">
        <f t="shared" si="1"/>
        <v>2.8704916507059846</v>
      </c>
      <c r="W31" s="1">
        <v>2</v>
      </c>
      <c r="X31" s="8">
        <f t="shared" si="10"/>
        <v>197.10310817475138</v>
      </c>
      <c r="Y31" s="8">
        <f t="shared" si="11"/>
        <v>115.21544550115952</v>
      </c>
      <c r="Z31" s="9">
        <f t="shared" si="2"/>
        <v>6.4117124931737699</v>
      </c>
      <c r="AD31" s="1">
        <v>2</v>
      </c>
      <c r="AE31" s="8">
        <f t="shared" si="12"/>
        <v>129.67617595708245</v>
      </c>
      <c r="AF31" s="8">
        <f t="shared" si="13"/>
        <v>49.885803912503761</v>
      </c>
      <c r="AG31" s="9">
        <f t="shared" si="3"/>
        <v>4.3989789978573173</v>
      </c>
      <c r="AK31" s="1">
        <v>2</v>
      </c>
      <c r="AL31" s="8">
        <f t="shared" si="14"/>
        <v>95.406377910114884</v>
      </c>
      <c r="AM31" s="8">
        <f t="shared" si="17"/>
        <v>33.324864793462282</v>
      </c>
      <c r="AN31" s="9">
        <f t="shared" si="4"/>
        <v>0.73976685132073916</v>
      </c>
      <c r="AR31" s="1">
        <v>3</v>
      </c>
      <c r="AS31" s="8">
        <f t="shared" si="15"/>
        <v>93.054682059950508</v>
      </c>
      <c r="AT31" s="8">
        <f t="shared" si="16"/>
        <v>26.494942411938599</v>
      </c>
      <c r="AU31" s="9">
        <f t="shared" si="5"/>
        <v>6.9424546462341918E-2</v>
      </c>
    </row>
    <row r="32" spans="3:47" x14ac:dyDescent="0.3">
      <c r="C32" t="s">
        <v>31</v>
      </c>
      <c r="D32">
        <v>4.1100000000000003</v>
      </c>
      <c r="E32">
        <v>0.92010000000000003</v>
      </c>
      <c r="F32">
        <v>-2E-3</v>
      </c>
      <c r="H32" s="1">
        <v>2.5</v>
      </c>
      <c r="I32" s="8">
        <f t="shared" si="6"/>
        <v>473.2011602092013</v>
      </c>
      <c r="J32" s="8">
        <f t="shared" si="7"/>
        <v>3643.3709906775189</v>
      </c>
      <c r="K32" s="9">
        <f t="shared" si="0"/>
        <v>0.12304003662392422</v>
      </c>
      <c r="P32" s="1">
        <v>2.5</v>
      </c>
      <c r="Q32" s="8">
        <f t="shared" si="8"/>
        <v>356.66633357023619</v>
      </c>
      <c r="R32" s="8">
        <f t="shared" si="9"/>
        <v>292.7572669717855</v>
      </c>
      <c r="S32" s="9">
        <f t="shared" si="1"/>
        <v>1.9171380251939607</v>
      </c>
      <c r="W32" s="1">
        <v>2.5</v>
      </c>
      <c r="X32" s="8">
        <f t="shared" si="10"/>
        <v>241.25769757898854</v>
      </c>
      <c r="Y32" s="8">
        <f t="shared" si="11"/>
        <v>141.37273668219271</v>
      </c>
      <c r="Z32" s="9">
        <f t="shared" si="2"/>
        <v>4.8446686462634263</v>
      </c>
      <c r="AD32" s="1">
        <v>2.5</v>
      </c>
      <c r="AE32" s="8">
        <f t="shared" si="12"/>
        <v>158.80847099667406</v>
      </c>
      <c r="AF32" s="8">
        <f t="shared" si="13"/>
        <v>58.140755839194917</v>
      </c>
      <c r="AG32" s="9">
        <f t="shared" si="3"/>
        <v>5.2362874631190177</v>
      </c>
      <c r="AK32" s="1">
        <v>2.5</v>
      </c>
      <c r="AL32" s="8">
        <f t="shared" si="14"/>
        <v>116.93637052789246</v>
      </c>
      <c r="AM32" s="8">
        <f t="shared" si="17"/>
        <v>38.158419633115862</v>
      </c>
      <c r="AN32" s="9">
        <f t="shared" si="4"/>
        <v>1.5342280743248817</v>
      </c>
      <c r="AR32" s="1">
        <v>4</v>
      </c>
      <c r="AS32" s="8">
        <f t="shared" si="15"/>
        <v>120.57888289094505</v>
      </c>
      <c r="AT32" s="8">
        <f t="shared" si="16"/>
        <v>30.789870857661619</v>
      </c>
      <c r="AU32" s="9">
        <f t="shared" si="5"/>
        <v>0.29277663601672971</v>
      </c>
    </row>
    <row r="33" spans="3:47" x14ac:dyDescent="0.3">
      <c r="C33" t="s">
        <v>32</v>
      </c>
      <c r="D33">
        <v>3.4140000000000001</v>
      </c>
      <c r="E33">
        <v>0.73709999999999998</v>
      </c>
      <c r="F33">
        <v>-3.1600000000000003E-2</v>
      </c>
      <c r="H33" s="1">
        <v>3</v>
      </c>
      <c r="I33" s="8">
        <f t="shared" si="6"/>
        <v>554.28673016599726</v>
      </c>
      <c r="J33" s="8">
        <f t="shared" si="7"/>
        <v>5925.7776571826698</v>
      </c>
      <c r="K33" s="9">
        <f t="shared" si="0"/>
        <v>6.4597775410984146E-2</v>
      </c>
      <c r="P33" s="1">
        <v>3</v>
      </c>
      <c r="Q33" s="8">
        <f t="shared" si="8"/>
        <v>418.9707126504947</v>
      </c>
      <c r="R33" s="8">
        <f t="shared" si="9"/>
        <v>357.14058775414111</v>
      </c>
      <c r="S33" s="9">
        <f t="shared" si="1"/>
        <v>1.3636778943916601</v>
      </c>
      <c r="W33" s="1">
        <v>3</v>
      </c>
      <c r="X33" s="8">
        <f t="shared" si="10"/>
        <v>284.42316025922094</v>
      </c>
      <c r="Y33" s="8">
        <f t="shared" si="11"/>
        <v>167.07106634642608</v>
      </c>
      <c r="Z33" s="9">
        <f t="shared" si="2"/>
        <v>3.7333439897545415</v>
      </c>
      <c r="AD33" s="1">
        <v>3</v>
      </c>
      <c r="AE33" s="8">
        <f t="shared" si="12"/>
        <v>187.28654994562473</v>
      </c>
      <c r="AF33" s="8">
        <f t="shared" si="13"/>
        <v>65.736053258454476</v>
      </c>
      <c r="AG33" s="9">
        <f t="shared" si="3"/>
        <v>5.4192139159419579</v>
      </c>
      <c r="AK33" s="1">
        <v>3</v>
      </c>
      <c r="AL33" s="8">
        <f t="shared" si="14"/>
        <v>138.02237079929733</v>
      </c>
      <c r="AM33" s="8">
        <f t="shared" si="17"/>
        <v>42.482171155218751</v>
      </c>
      <c r="AN33" s="9">
        <f t="shared" si="4"/>
        <v>2.2667023993369448</v>
      </c>
      <c r="AR33" s="1">
        <v>5</v>
      </c>
      <c r="AS33" s="8">
        <f t="shared" si="15"/>
        <v>147.3031804150454</v>
      </c>
      <c r="AT33" s="8">
        <f t="shared" si="16"/>
        <v>34.382900573589637</v>
      </c>
      <c r="AU33" s="9">
        <f t="shared" si="5"/>
        <v>0.6100609244495423</v>
      </c>
    </row>
    <row r="34" spans="3:47" x14ac:dyDescent="0.3">
      <c r="C34" t="s">
        <v>38</v>
      </c>
      <c r="D34">
        <v>3.0569999999999999</v>
      </c>
      <c r="E34">
        <v>0.6794</v>
      </c>
      <c r="F34">
        <v>-4.4999999999999998E-2</v>
      </c>
      <c r="H34" s="1">
        <v>3.5</v>
      </c>
      <c r="I34" s="8">
        <f t="shared" si="6"/>
        <v>633.34265460022038</v>
      </c>
      <c r="J34" s="8">
        <f t="shared" si="7"/>
        <v>9069.5869781581132</v>
      </c>
      <c r="K34" s="9">
        <f t="shared" si="0"/>
        <v>3.6940824841760853E-2</v>
      </c>
      <c r="P34" s="1">
        <v>3.5</v>
      </c>
      <c r="Q34" s="8">
        <f t="shared" si="8"/>
        <v>479.82762184199555</v>
      </c>
      <c r="R34" s="8">
        <f t="shared" si="9"/>
        <v>422.80276933588544</v>
      </c>
      <c r="S34" s="9">
        <f t="shared" si="1"/>
        <v>1.0171591196384153</v>
      </c>
      <c r="W34" s="1">
        <v>3.5</v>
      </c>
      <c r="X34" s="8">
        <f t="shared" si="10"/>
        <v>326.76266979765592</v>
      </c>
      <c r="Y34" s="8">
        <f t="shared" si="11"/>
        <v>192.39073404105818</v>
      </c>
      <c r="Z34" s="9">
        <f t="shared" si="2"/>
        <v>2.9490131596859932</v>
      </c>
      <c r="AD34" s="1">
        <v>3.5</v>
      </c>
      <c r="AE34" s="8">
        <f t="shared" si="12"/>
        <v>215.21641398982553</v>
      </c>
      <c r="AF34" s="8">
        <f t="shared" si="13"/>
        <v>72.807434215417373</v>
      </c>
      <c r="AG34" s="9">
        <f t="shared" si="3"/>
        <v>5.2731198381411017</v>
      </c>
      <c r="AK34" s="1">
        <v>3.5</v>
      </c>
      <c r="AL34" s="8">
        <f t="shared" si="14"/>
        <v>158.73779504213877</v>
      </c>
      <c r="AM34" s="8">
        <f t="shared" si="17"/>
        <v>46.409467683006042</v>
      </c>
      <c r="AN34" s="9">
        <f t="shared" si="4"/>
        <v>2.8267356259201364</v>
      </c>
      <c r="AR34" s="1">
        <v>6</v>
      </c>
      <c r="AS34" s="8">
        <f t="shared" si="15"/>
        <v>173.38968133942021</v>
      </c>
      <c r="AT34" s="8">
        <f t="shared" si="16"/>
        <v>37.477816871213584</v>
      </c>
      <c r="AU34" s="9">
        <f t="shared" si="5"/>
        <v>0.92891297226196923</v>
      </c>
    </row>
    <row r="35" spans="3:47" x14ac:dyDescent="0.3">
      <c r="C35" t="s">
        <v>39</v>
      </c>
      <c r="D35">
        <v>2.621</v>
      </c>
      <c r="E35">
        <v>0.65639999999999998</v>
      </c>
      <c r="F35">
        <v>-5.3999999999999999E-2</v>
      </c>
      <c r="H35" s="1">
        <v>4</v>
      </c>
      <c r="I35" s="8">
        <f t="shared" si="6"/>
        <v>710.67476387532236</v>
      </c>
      <c r="J35" s="8">
        <f t="shared" si="7"/>
        <v>13253.370190554697</v>
      </c>
      <c r="K35" s="9">
        <f t="shared" si="0"/>
        <v>2.2529401258690556E-2</v>
      </c>
      <c r="P35" s="1">
        <v>4</v>
      </c>
      <c r="Q35" s="8">
        <f t="shared" si="8"/>
        <v>539.44597234257901</v>
      </c>
      <c r="R35" s="8">
        <f t="shared" si="9"/>
        <v>489.61967702447089</v>
      </c>
      <c r="S35" s="9">
        <f t="shared" si="1"/>
        <v>0.78685430997178474</v>
      </c>
      <c r="W35" s="1">
        <v>4</v>
      </c>
      <c r="X35" s="8">
        <f t="shared" si="10"/>
        <v>368.39328668583016</v>
      </c>
      <c r="Y35" s="8">
        <f t="shared" si="11"/>
        <v>217.38844394663997</v>
      </c>
      <c r="Z35" s="9">
        <f t="shared" si="2"/>
        <v>2.383754404237886</v>
      </c>
      <c r="AD35" s="1">
        <v>4</v>
      </c>
      <c r="AE35" s="8">
        <f t="shared" si="12"/>
        <v>242.67446498523887</v>
      </c>
      <c r="AF35" s="8">
        <f t="shared" si="13"/>
        <v>79.448444355587242</v>
      </c>
      <c r="AG35" s="9">
        <f t="shared" si="3"/>
        <v>4.9845951703489089</v>
      </c>
      <c r="AK35" s="1">
        <v>4</v>
      </c>
      <c r="AL35" s="8">
        <f t="shared" si="14"/>
        <v>179.13524203696591</v>
      </c>
      <c r="AM35" s="8">
        <f t="shared" si="17"/>
        <v>50.017195006576394</v>
      </c>
      <c r="AN35" s="9">
        <f t="shared" si="4"/>
        <v>3.2097189885768835</v>
      </c>
      <c r="AR35" s="1">
        <v>7</v>
      </c>
      <c r="AS35" s="8">
        <f t="shared" si="15"/>
        <v>198.94614176372755</v>
      </c>
      <c r="AT35" s="8">
        <f t="shared" si="16"/>
        <v>40.198144634824367</v>
      </c>
      <c r="AU35" s="9">
        <f t="shared" si="5"/>
        <v>1.2022478181650673</v>
      </c>
    </row>
    <row r="36" spans="3:47" x14ac:dyDescent="0.3">
      <c r="H36" s="1">
        <v>4.5</v>
      </c>
      <c r="I36" s="8">
        <f t="shared" si="6"/>
        <v>786.51078485925098</v>
      </c>
      <c r="J36" s="8">
        <f t="shared" si="7"/>
        <v>18672.273571903203</v>
      </c>
      <c r="K36" s="9">
        <f t="shared" si="0"/>
        <v>1.4449443562518427E-2</v>
      </c>
      <c r="P36" s="1">
        <v>4.5</v>
      </c>
      <c r="Q36" s="8">
        <f t="shared" si="8"/>
        <v>597.9827182121029</v>
      </c>
      <c r="R36" s="8">
        <f t="shared" si="9"/>
        <v>557.49327970689455</v>
      </c>
      <c r="S36" s="9">
        <f t="shared" si="1"/>
        <v>0.62638913794132189</v>
      </c>
      <c r="W36" s="1">
        <v>4.5</v>
      </c>
      <c r="X36" s="8">
        <f t="shared" si="10"/>
        <v>409.40314983556124</v>
      </c>
      <c r="Y36" s="8">
        <f t="shared" si="11"/>
        <v>242.10635549866132</v>
      </c>
      <c r="Z36" s="9">
        <f t="shared" si="2"/>
        <v>1.9658746067996971</v>
      </c>
      <c r="AD36" s="1">
        <v>4.5</v>
      </c>
      <c r="AE36" s="8">
        <f t="shared" si="12"/>
        <v>269.71844284240109</v>
      </c>
      <c r="AF36" s="8">
        <f t="shared" si="13"/>
        <v>85.727047844281074</v>
      </c>
      <c r="AG36" s="9">
        <f t="shared" si="3"/>
        <v>4.6479044799558551</v>
      </c>
      <c r="AK36" s="1">
        <v>4.5</v>
      </c>
      <c r="AL36" s="8">
        <f t="shared" si="14"/>
        <v>199.25427699050968</v>
      </c>
      <c r="AM36" s="8">
        <f t="shared" si="17"/>
        <v>53.360404740615877</v>
      </c>
      <c r="AN36" s="9">
        <f t="shared" si="4"/>
        <v>3.4474549857372296</v>
      </c>
      <c r="AR36" s="1">
        <v>8</v>
      </c>
      <c r="AS36" s="8">
        <f t="shared" si="15"/>
        <v>224.04943949644246</v>
      </c>
      <c r="AT36" s="8">
        <f t="shared" si="16"/>
        <v>42.625184463953481</v>
      </c>
      <c r="AU36" s="9">
        <f t="shared" si="5"/>
        <v>1.4177539683269844</v>
      </c>
    </row>
    <row r="37" spans="3:47" x14ac:dyDescent="0.3">
      <c r="C37" t="s">
        <v>43</v>
      </c>
      <c r="H37" s="1">
        <v>5</v>
      </c>
      <c r="I37" s="8">
        <f t="shared" si="6"/>
        <v>861.02675829383122</v>
      </c>
      <c r="J37" s="8">
        <f t="shared" si="7"/>
        <v>25538.479736094367</v>
      </c>
      <c r="K37" s="9">
        <f t="shared" si="0"/>
        <v>9.650375595043956E-3</v>
      </c>
      <c r="P37" s="1">
        <v>5</v>
      </c>
      <c r="Q37" s="8">
        <f t="shared" si="8"/>
        <v>655.56009977800613</v>
      </c>
      <c r="R37" s="8">
        <f t="shared" si="9"/>
        <v>626.34385315285897</v>
      </c>
      <c r="S37" s="9">
        <f t="shared" si="1"/>
        <v>0.5102685031648424</v>
      </c>
      <c r="W37" s="1">
        <v>5</v>
      </c>
      <c r="X37" s="8">
        <f t="shared" si="10"/>
        <v>449.86104240031005</v>
      </c>
      <c r="Y37" s="8">
        <f t="shared" si="11"/>
        <v>266.57702932015138</v>
      </c>
      <c r="Z37" s="9">
        <f t="shared" si="2"/>
        <v>1.6493060641669786</v>
      </c>
      <c r="AD37" s="1">
        <v>5</v>
      </c>
      <c r="AE37" s="8">
        <f t="shared" si="12"/>
        <v>296.393545366642</v>
      </c>
      <c r="AF37" s="8">
        <f t="shared" si="13"/>
        <v>91.694601737991988</v>
      </c>
      <c r="AG37" s="9">
        <f t="shared" si="3"/>
        <v>4.3080525980850934</v>
      </c>
      <c r="AK37" s="1">
        <v>5</v>
      </c>
      <c r="AL37" s="8">
        <f t="shared" si="14"/>
        <v>219.12575402879722</v>
      </c>
      <c r="AM37" s="8">
        <f t="shared" si="17"/>
        <v>56.480138759874698</v>
      </c>
      <c r="AN37" s="9">
        <f t="shared" si="4"/>
        <v>3.576506334992875</v>
      </c>
      <c r="AR37" s="1">
        <v>9</v>
      </c>
      <c r="AS37" s="8">
        <f t="shared" si="15"/>
        <v>248.75719830999381</v>
      </c>
      <c r="AT37" s="8">
        <f t="shared" si="16"/>
        <v>44.815642302981672</v>
      </c>
      <c r="AU37" s="9">
        <f t="shared" si="5"/>
        <v>1.5789968639110825</v>
      </c>
    </row>
    <row r="38" spans="3:47" x14ac:dyDescent="0.3">
      <c r="C38" t="s">
        <v>42</v>
      </c>
      <c r="H38" s="1">
        <v>5.5</v>
      </c>
      <c r="I38" s="8">
        <f t="shared" si="6"/>
        <v>934.36275715921556</v>
      </c>
      <c r="J38" s="8">
        <f t="shared" si="7"/>
        <v>34081.672255139696</v>
      </c>
      <c r="K38" s="9">
        <f t="shared" si="0"/>
        <v>6.663784597597258E-3</v>
      </c>
      <c r="P38" s="1">
        <v>5.5</v>
      </c>
      <c r="Q38" s="8">
        <f t="shared" si="8"/>
        <v>712.27600536413649</v>
      </c>
      <c r="R38" s="8">
        <f t="shared" si="9"/>
        <v>696.10506585435235</v>
      </c>
      <c r="S38" s="9">
        <f t="shared" si="1"/>
        <v>0.42359889551144214</v>
      </c>
      <c r="W38" s="1">
        <v>5.5</v>
      </c>
      <c r="X38" s="8">
        <f t="shared" si="10"/>
        <v>489.82214775073601</v>
      </c>
      <c r="Y38" s="8">
        <f t="shared" si="11"/>
        <v>290.82635985718667</v>
      </c>
      <c r="Z38" s="9">
        <f t="shared" si="2"/>
        <v>1.4041498204659846</v>
      </c>
      <c r="AD38" s="1">
        <v>5.5</v>
      </c>
      <c r="AE38" s="8">
        <f t="shared" si="12"/>
        <v>322.73612728671003</v>
      </c>
      <c r="AF38" s="8">
        <f t="shared" si="13"/>
        <v>97.391113698350622</v>
      </c>
      <c r="AG38" s="9">
        <f t="shared" si="3"/>
        <v>3.9852493243128424</v>
      </c>
      <c r="AK38" s="1">
        <v>5.5</v>
      </c>
      <c r="AL38" s="8">
        <f t="shared" si="14"/>
        <v>238.77441308468812</v>
      </c>
      <c r="AM38" s="8">
        <f t="shared" si="17"/>
        <v>59.407969334934236</v>
      </c>
      <c r="AN38" s="9">
        <f t="shared" si="4"/>
        <v>3.6279219114508865</v>
      </c>
      <c r="AR38" s="1">
        <v>10</v>
      </c>
      <c r="AS38" s="8">
        <f t="shared" si="15"/>
        <v>273.1142175805104</v>
      </c>
      <c r="AT38" s="8">
        <f t="shared" si="16"/>
        <v>46.810819264717736</v>
      </c>
      <c r="AU38" s="9">
        <f t="shared" si="5"/>
        <v>1.6947110534622485</v>
      </c>
    </row>
    <row r="39" spans="3:47" x14ac:dyDescent="0.3">
      <c r="H39" s="1">
        <v>6</v>
      </c>
      <c r="I39" s="8">
        <f t="shared" si="6"/>
        <v>1006.6328256866774</v>
      </c>
      <c r="J39" s="8">
        <f t="shared" si="7"/>
        <v>44549.504254987929</v>
      </c>
      <c r="K39" s="9">
        <f t="shared" si="0"/>
        <v>4.7319939096384421E-3</v>
      </c>
      <c r="P39" s="1">
        <v>6</v>
      </c>
      <c r="Q39" s="8">
        <f t="shared" si="8"/>
        <v>768.21057815774316</v>
      </c>
      <c r="R39" s="8">
        <f t="shared" si="9"/>
        <v>766.72071376701115</v>
      </c>
      <c r="S39" s="9">
        <f t="shared" si="1"/>
        <v>0.35722998061802952</v>
      </c>
      <c r="W39" s="1">
        <v>6</v>
      </c>
      <c r="X39" s="8">
        <f t="shared" si="10"/>
        <v>529.33172437046551</v>
      </c>
      <c r="Y39" s="8">
        <f t="shared" si="11"/>
        <v>314.87542475810397</v>
      </c>
      <c r="Z39" s="9">
        <f t="shared" si="2"/>
        <v>1.2105727620443592</v>
      </c>
      <c r="AD39" s="1">
        <v>6</v>
      </c>
      <c r="AE39" s="8">
        <f t="shared" si="12"/>
        <v>348.77607074315921</v>
      </c>
      <c r="AF39" s="8">
        <f t="shared" si="13"/>
        <v>102.84851749057773</v>
      </c>
      <c r="AG39" s="9">
        <f t="shared" si="3"/>
        <v>3.6874745629781103</v>
      </c>
      <c r="AK39" s="1">
        <v>6</v>
      </c>
      <c r="AL39" s="8">
        <f t="shared" si="14"/>
        <v>258.22053580806363</v>
      </c>
      <c r="AM39" s="8">
        <f t="shared" si="17"/>
        <v>62.16880170417781</v>
      </c>
      <c r="AN39" s="9">
        <f t="shared" si="4"/>
        <v>3.6254362439646761</v>
      </c>
      <c r="AR39" s="1">
        <v>11</v>
      </c>
      <c r="AS39" s="8">
        <f t="shared" si="15"/>
        <v>297.15632222125146</v>
      </c>
      <c r="AT39" s="8">
        <f t="shared" si="16"/>
        <v>48.641825273801594</v>
      </c>
      <c r="AU39" s="9">
        <f t="shared" si="5"/>
        <v>1.77416027700862</v>
      </c>
    </row>
    <row r="40" spans="3:47" x14ac:dyDescent="0.3">
      <c r="H40" s="1">
        <v>6.5</v>
      </c>
      <c r="I40" s="8">
        <f t="shared" si="6"/>
        <v>1077.9315713139811</v>
      </c>
      <c r="J40" s="8">
        <f t="shared" si="7"/>
        <v>57208.071153048266</v>
      </c>
      <c r="K40" s="9">
        <f t="shared" si="0"/>
        <v>3.4412012685308495E-3</v>
      </c>
      <c r="P40" s="1">
        <v>6.5</v>
      </c>
      <c r="Q40" s="8">
        <f t="shared" si="8"/>
        <v>823.43062986517805</v>
      </c>
      <c r="R40" s="8">
        <f t="shared" si="9"/>
        <v>838.14245823281715</v>
      </c>
      <c r="S40" s="9">
        <f t="shared" si="1"/>
        <v>0.30529749163501024</v>
      </c>
      <c r="W40" s="1">
        <v>6.5</v>
      </c>
      <c r="X40" s="8">
        <f t="shared" si="10"/>
        <v>568.42756387952636</v>
      </c>
      <c r="Y40" s="8">
        <f t="shared" si="11"/>
        <v>338.74170885454913</v>
      </c>
      <c r="Z40" s="9">
        <f t="shared" si="2"/>
        <v>1.0550942497326896</v>
      </c>
      <c r="AD40" s="1">
        <v>6.5</v>
      </c>
      <c r="AE40" s="8">
        <f t="shared" si="12"/>
        <v>374.53837589247604</v>
      </c>
      <c r="AF40" s="8">
        <f t="shared" si="13"/>
        <v>108.09281470665927</v>
      </c>
      <c r="AG40" s="9">
        <f t="shared" si="3"/>
        <v>3.4167790851315463</v>
      </c>
      <c r="AK40" s="1">
        <v>6.5</v>
      </c>
      <c r="AL40" s="8">
        <f t="shared" si="14"/>
        <v>277.4810520199776</v>
      </c>
      <c r="AM40" s="8">
        <f t="shared" si="17"/>
        <v>64.782690545367075</v>
      </c>
      <c r="AN40" s="9">
        <f t="shared" si="4"/>
        <v>3.5863699952110402</v>
      </c>
      <c r="AR40" s="1">
        <v>12</v>
      </c>
      <c r="AS40" s="8">
        <f t="shared" si="15"/>
        <v>320.91281047055242</v>
      </c>
      <c r="AT40" s="8">
        <f t="shared" si="16"/>
        <v>50.332733345121589</v>
      </c>
      <c r="AU40" s="9">
        <f t="shared" si="5"/>
        <v>1.8254866542052888</v>
      </c>
    </row>
    <row r="41" spans="3:47" x14ac:dyDescent="0.3">
      <c r="H41" s="1">
        <v>7</v>
      </c>
      <c r="I41" s="8">
        <f t="shared" si="6"/>
        <v>1148.3387085381751</v>
      </c>
      <c r="J41" s="8">
        <f t="shared" si="7"/>
        <v>72342.387500024081</v>
      </c>
      <c r="K41" s="9">
        <f t="shared" si="0"/>
        <v>2.5544415996635308E-3</v>
      </c>
      <c r="P41" s="1">
        <v>7</v>
      </c>
      <c r="Q41" s="8">
        <f t="shared" si="8"/>
        <v>877.99270236976668</v>
      </c>
      <c r="R41" s="8">
        <f t="shared" si="9"/>
        <v>910.32820490917777</v>
      </c>
      <c r="S41" s="9">
        <f t="shared" si="1"/>
        <v>0.26390643866323332</v>
      </c>
      <c r="W41" s="1">
        <v>7</v>
      </c>
      <c r="X41" s="8">
        <f t="shared" si="10"/>
        <v>607.14169813389515</v>
      </c>
      <c r="Y41" s="8">
        <f t="shared" si="11"/>
        <v>362.43994642250709</v>
      </c>
      <c r="Z41" s="9">
        <f t="shared" si="2"/>
        <v>0.92833080247226929</v>
      </c>
      <c r="AD41" s="1">
        <v>7</v>
      </c>
      <c r="AE41" s="8">
        <f t="shared" si="12"/>
        <v>400.04426863726701</v>
      </c>
      <c r="AF41" s="8">
        <f t="shared" si="13"/>
        <v>113.14553105363524</v>
      </c>
      <c r="AG41" s="9">
        <f t="shared" si="3"/>
        <v>3.1724356508245504</v>
      </c>
      <c r="AK41" s="1">
        <v>7</v>
      </c>
      <c r="AL41" s="8">
        <f t="shared" si="14"/>
        <v>296.57030749080758</v>
      </c>
      <c r="AM41" s="8">
        <f t="shared" si="17"/>
        <v>67.266064777177561</v>
      </c>
      <c r="AN41" s="9">
        <f t="shared" si="4"/>
        <v>3.5230824973823984</v>
      </c>
      <c r="AR41" s="1">
        <v>13</v>
      </c>
      <c r="AS41" s="8">
        <f t="shared" si="15"/>
        <v>344.40808525942765</v>
      </c>
      <c r="AT41" s="8">
        <f t="shared" si="16"/>
        <v>51.902587119805084</v>
      </c>
      <c r="AU41" s="9">
        <f t="shared" si="5"/>
        <v>1.8553263397427842</v>
      </c>
    </row>
    <row r="42" spans="3:47" x14ac:dyDescent="0.3">
      <c r="H42" s="1">
        <v>7.5</v>
      </c>
      <c r="I42" s="8">
        <f t="shared" si="6"/>
        <v>1217.9222922278746</v>
      </c>
      <c r="J42" s="8">
        <f t="shared" si="7"/>
        <v>90256.867808841271</v>
      </c>
      <c r="K42" s="9">
        <f t="shared" si="0"/>
        <v>1.9304525479292907E-3</v>
      </c>
      <c r="P42" s="1">
        <v>7.5</v>
      </c>
      <c r="Q42" s="8">
        <f t="shared" si="8"/>
        <v>931.94525863302647</v>
      </c>
      <c r="R42" s="8">
        <f t="shared" si="9"/>
        <v>983.2409090110915</v>
      </c>
      <c r="S42" s="9">
        <f t="shared" si="1"/>
        <v>0.23038954370834433</v>
      </c>
      <c r="W42" s="1">
        <v>7.5</v>
      </c>
      <c r="X42" s="8">
        <f t="shared" si="10"/>
        <v>645.50162220067079</v>
      </c>
      <c r="Y42" s="8">
        <f t="shared" si="11"/>
        <v>385.98271969629695</v>
      </c>
      <c r="Z42" s="9">
        <f t="shared" si="2"/>
        <v>0.82360447677413229</v>
      </c>
      <c r="AD42" s="1">
        <v>7.5</v>
      </c>
      <c r="AE42" s="8">
        <f t="shared" si="12"/>
        <v>425.31199613820911</v>
      </c>
      <c r="AF42" s="8">
        <f t="shared" si="13"/>
        <v>118.0247391475868</v>
      </c>
      <c r="AG42" s="9">
        <f t="shared" si="3"/>
        <v>2.9525153028736084</v>
      </c>
      <c r="AK42" s="1">
        <v>7.5</v>
      </c>
      <c r="AL42" s="8">
        <f t="shared" si="14"/>
        <v>315.50061358398409</v>
      </c>
      <c r="AM42" s="8">
        <f t="shared" si="17"/>
        <v>69.632580884016249</v>
      </c>
      <c r="AN42" s="9">
        <f t="shared" si="4"/>
        <v>3.4442913696578996</v>
      </c>
      <c r="AR42" s="1">
        <v>14</v>
      </c>
      <c r="AS42" s="8">
        <f t="shared" si="15"/>
        <v>367.6627836166316</v>
      </c>
      <c r="AT42" s="8">
        <f t="shared" si="16"/>
        <v>53.366732095260012</v>
      </c>
      <c r="AU42" s="9">
        <f t="shared" si="5"/>
        <v>1.868899386749574</v>
      </c>
    </row>
    <row r="43" spans="3:47" x14ac:dyDescent="0.3">
      <c r="H43" s="1">
        <v>8</v>
      </c>
      <c r="I43" s="8">
        <f t="shared" si="6"/>
        <v>1286.7410806789217</v>
      </c>
      <c r="J43" s="8">
        <f t="shared" si="7"/>
        <v>111275.81123064135</v>
      </c>
      <c r="K43" s="9">
        <f t="shared" si="0"/>
        <v>1.4820645661505444E-3</v>
      </c>
      <c r="P43" s="1">
        <v>8</v>
      </c>
      <c r="Q43" s="8">
        <f t="shared" si="8"/>
        <v>985.33029201739055</v>
      </c>
      <c r="R43" s="8">
        <f t="shared" si="9"/>
        <v>1056.8476736899579</v>
      </c>
      <c r="S43" s="9">
        <f t="shared" si="1"/>
        <v>0.20287141384620977</v>
      </c>
      <c r="W43" s="1">
        <v>8</v>
      </c>
      <c r="X43" s="8">
        <f t="shared" si="10"/>
        <v>683.5311936698082</v>
      </c>
      <c r="Y43" s="8">
        <f t="shared" si="11"/>
        <v>409.38089580371786</v>
      </c>
      <c r="Z43" s="9">
        <f t="shared" si="2"/>
        <v>0.73606553309311873</v>
      </c>
      <c r="AD43" s="1">
        <v>8</v>
      </c>
      <c r="AE43" s="8">
        <f t="shared" si="12"/>
        <v>450.35741305511146</v>
      </c>
      <c r="AF43" s="8">
        <f t="shared" si="13"/>
        <v>122.74579668716024</v>
      </c>
      <c r="AG43" s="9">
        <f t="shared" si="3"/>
        <v>2.7546708525110923</v>
      </c>
      <c r="AK43" s="1">
        <v>8</v>
      </c>
      <c r="AL43" s="8">
        <f t="shared" si="14"/>
        <v>334.28265118593578</v>
      </c>
      <c r="AM43" s="8">
        <f t="shared" si="17"/>
        <v>71.893734048088959</v>
      </c>
      <c r="AN43" s="9">
        <f t="shared" si="4"/>
        <v>3.356104247935265</v>
      </c>
      <c r="AR43" s="1">
        <v>15</v>
      </c>
      <c r="AS43" s="8">
        <f t="shared" si="15"/>
        <v>390.69458350132038</v>
      </c>
      <c r="AT43" s="8">
        <f t="shared" si="16"/>
        <v>54.737728897635961</v>
      </c>
      <c r="AU43" s="9">
        <f t="shared" si="5"/>
        <v>1.8702407462683242</v>
      </c>
    </row>
    <row r="44" spans="3:47" x14ac:dyDescent="0.3">
      <c r="H44" s="1">
        <v>8.5</v>
      </c>
      <c r="I44" s="8">
        <f t="shared" si="6"/>
        <v>1354.8463024243808</v>
      </c>
      <c r="J44" s="8">
        <f t="shared" si="7"/>
        <v>135743.8899402979</v>
      </c>
      <c r="K44" s="9">
        <f t="shared" si="0"/>
        <v>1.1538485176089152E-3</v>
      </c>
      <c r="P44" s="1">
        <v>8.5</v>
      </c>
      <c r="Q44" s="8">
        <f t="shared" si="8"/>
        <v>1038.1845350652945</v>
      </c>
      <c r="R44" s="8">
        <f t="shared" si="9"/>
        <v>1131.1190557424668</v>
      </c>
      <c r="S44" s="9">
        <f t="shared" si="1"/>
        <v>0.1800027510694335</v>
      </c>
      <c r="W44" s="1">
        <v>8.5</v>
      </c>
      <c r="X44" s="8">
        <f t="shared" si="10"/>
        <v>721.25130884212422</v>
      </c>
      <c r="Y44" s="8">
        <f t="shared" si="11"/>
        <v>432.64395315794025</v>
      </c>
      <c r="Z44" s="9">
        <f t="shared" si="2"/>
        <v>0.66212661678087226</v>
      </c>
      <c r="AD44" s="1">
        <v>8.5</v>
      </c>
      <c r="AE44" s="8">
        <f t="shared" si="12"/>
        <v>475.19442319282126</v>
      </c>
      <c r="AF44" s="8">
        <f t="shared" si="13"/>
        <v>127.32189174484181</v>
      </c>
      <c r="AG44" s="9">
        <f t="shared" si="3"/>
        <v>2.5765177675394071</v>
      </c>
      <c r="AK44" s="1">
        <v>8.5</v>
      </c>
      <c r="AL44" s="8">
        <f t="shared" si="14"/>
        <v>352.92577425741672</v>
      </c>
      <c r="AM44" s="8">
        <f t="shared" si="17"/>
        <v>74.05930626156858</v>
      </c>
      <c r="AN44" s="9">
        <f t="shared" si="4"/>
        <v>3.2627780159242086</v>
      </c>
      <c r="AR44" s="1">
        <v>16</v>
      </c>
      <c r="AS44" s="8">
        <f t="shared" si="15"/>
        <v>413.51879560065413</v>
      </c>
      <c r="AT44" s="8">
        <f t="shared" si="16"/>
        <v>56.025998013917253</v>
      </c>
      <c r="AU44" s="9">
        <f t="shared" si="5"/>
        <v>1.8624432696146103</v>
      </c>
    </row>
    <row r="45" spans="3:47" x14ac:dyDescent="0.3">
      <c r="H45" s="1">
        <v>9</v>
      </c>
      <c r="I45" s="8">
        <f t="shared" si="6"/>
        <v>1422.2830034565889</v>
      </c>
      <c r="J45" s="8">
        <f t="shared" si="7"/>
        <v>164026.64110679069</v>
      </c>
      <c r="K45" s="9">
        <f t="shared" si="0"/>
        <v>9.0961736489158986E-4</v>
      </c>
      <c r="P45" s="1">
        <v>9</v>
      </c>
      <c r="Q45" s="8">
        <f t="shared" si="8"/>
        <v>1090.5403850721439</v>
      </c>
      <c r="R45" s="8">
        <f t="shared" si="9"/>
        <v>1206.028521551938</v>
      </c>
      <c r="S45" s="9">
        <f t="shared" si="1"/>
        <v>0.16079293936321684</v>
      </c>
      <c r="W45" s="1">
        <v>9</v>
      </c>
      <c r="X45" s="8">
        <f t="shared" si="10"/>
        <v>758.68042101255708</v>
      </c>
      <c r="Y45" s="8">
        <f t="shared" si="11"/>
        <v>455.7802301534295</v>
      </c>
      <c r="Z45" s="9">
        <f t="shared" si="2"/>
        <v>0.59908965105306333</v>
      </c>
      <c r="AD45" s="1">
        <v>9</v>
      </c>
      <c r="AE45" s="8">
        <f t="shared" si="12"/>
        <v>499.83531860641381</v>
      </c>
      <c r="AF45" s="8">
        <f t="shared" si="13"/>
        <v>131.76445375279903</v>
      </c>
      <c r="AG45" s="9">
        <f t="shared" si="3"/>
        <v>2.4158095530790842</v>
      </c>
      <c r="AK45" s="1">
        <v>9</v>
      </c>
      <c r="AL45" s="8">
        <f t="shared" si="14"/>
        <v>371.43824239130561</v>
      </c>
      <c r="AM45" s="8">
        <f t="shared" si="17"/>
        <v>76.137701668203221</v>
      </c>
      <c r="AN45" s="9">
        <f t="shared" si="4"/>
        <v>3.167262472067168</v>
      </c>
      <c r="AR45" s="1">
        <v>17</v>
      </c>
      <c r="AS45" s="8">
        <f t="shared" si="15"/>
        <v>436.14880727453277</v>
      </c>
      <c r="AT45" s="8">
        <f t="shared" si="16"/>
        <v>57.240286217405995</v>
      </c>
      <c r="AU45" s="9">
        <f t="shared" si="5"/>
        <v>1.8478692766206342</v>
      </c>
    </row>
    <row r="46" spans="3:47" x14ac:dyDescent="0.3">
      <c r="H46" s="1">
        <v>9.5</v>
      </c>
      <c r="I46" s="8">
        <f t="shared" si="6"/>
        <v>1489.0910922585297</v>
      </c>
      <c r="J46" s="8">
        <f t="shared" si="7"/>
        <v>196510.96233998553</v>
      </c>
      <c r="K46" s="9">
        <f t="shared" si="0"/>
        <v>7.2518887111995588E-4</v>
      </c>
      <c r="P46" s="1">
        <v>9.5</v>
      </c>
      <c r="Q46" s="8">
        <f t="shared" si="8"/>
        <v>1142.4266248075553</v>
      </c>
      <c r="R46" s="8">
        <f t="shared" si="9"/>
        <v>1281.5520141986847</v>
      </c>
      <c r="S46" s="9">
        <f t="shared" si="1"/>
        <v>0.14450155751306576</v>
      </c>
      <c r="W46" s="1">
        <v>9.5</v>
      </c>
      <c r="X46" s="8">
        <f t="shared" si="10"/>
        <v>795.83494443512757</v>
      </c>
      <c r="Y46" s="8">
        <f t="shared" si="11"/>
        <v>478.79711796260193</v>
      </c>
      <c r="Z46" s="9">
        <f t="shared" si="2"/>
        <v>0.54489458749308717</v>
      </c>
      <c r="AD46" s="1">
        <v>9.5</v>
      </c>
      <c r="AE46" s="8">
        <f t="shared" si="12"/>
        <v>524.2910443314513</v>
      </c>
      <c r="AF46" s="8">
        <f t="shared" si="13"/>
        <v>136.08346874669243</v>
      </c>
      <c r="AG46" s="9">
        <f t="shared" si="3"/>
        <v>2.2705084898289609</v>
      </c>
      <c r="AK46" s="1">
        <v>9.5</v>
      </c>
      <c r="AL46" s="8">
        <f t="shared" si="14"/>
        <v>389.82740200151119</v>
      </c>
      <c r="AM46" s="8">
        <f t="shared" si="17"/>
        <v>78.136202022201729</v>
      </c>
      <c r="AN46" s="9">
        <f t="shared" si="4"/>
        <v>3.0715850021966644</v>
      </c>
      <c r="AR46" s="1">
        <v>18</v>
      </c>
      <c r="AS46" s="8">
        <f t="shared" si="15"/>
        <v>458.59642211249349</v>
      </c>
      <c r="AT46" s="8">
        <f t="shared" si="16"/>
        <v>58.388011215001548</v>
      </c>
      <c r="AU46" s="9">
        <f t="shared" si="5"/>
        <v>1.8283213538505763</v>
      </c>
    </row>
    <row r="47" spans="3:47" x14ac:dyDescent="0.3">
      <c r="H47" s="1">
        <v>10</v>
      </c>
      <c r="I47" s="8">
        <f t="shared" si="6"/>
        <v>1555.3061627406958</v>
      </c>
      <c r="J47" s="8">
        <f t="shared" si="7"/>
        <v>233605.61052170055</v>
      </c>
      <c r="K47" s="9">
        <f t="shared" si="0"/>
        <v>5.8406345530215504E-4</v>
      </c>
      <c r="P47" s="1">
        <v>10</v>
      </c>
      <c r="Q47" s="8">
        <f t="shared" si="8"/>
        <v>1193.8689920807396</v>
      </c>
      <c r="R47" s="8">
        <f t="shared" si="9"/>
        <v>1357.6676043606183</v>
      </c>
      <c r="S47" s="9">
        <f t="shared" si="1"/>
        <v>0.13056628496651596</v>
      </c>
      <c r="W47" s="1">
        <v>10</v>
      </c>
      <c r="X47" s="8">
        <f t="shared" si="10"/>
        <v>832.72957386267717</v>
      </c>
      <c r="Y47" s="8">
        <f t="shared" si="11"/>
        <v>501.70121228559327</v>
      </c>
      <c r="Z47" s="9">
        <f t="shared" si="2"/>
        <v>0.49794687623267658</v>
      </c>
      <c r="AD47" s="1">
        <v>10</v>
      </c>
      <c r="AE47" s="8">
        <f t="shared" si="12"/>
        <v>548.57140809407394</v>
      </c>
      <c r="AF47" s="8">
        <f t="shared" si="13"/>
        <v>140.2877249389002</v>
      </c>
      <c r="AG47" s="9">
        <f t="shared" si="3"/>
        <v>2.1388039128316518</v>
      </c>
      <c r="AK47" s="1">
        <v>10</v>
      </c>
      <c r="AL47" s="8">
        <f t="shared" si="14"/>
        <v>408.09982959391692</v>
      </c>
      <c r="AM47" s="8">
        <f t="shared" si="17"/>
        <v>80.061164372621732</v>
      </c>
      <c r="AN47" s="9">
        <f t="shared" si="4"/>
        <v>2.9771216206746649</v>
      </c>
      <c r="AR47" s="1">
        <v>19</v>
      </c>
      <c r="AS47" s="8">
        <f t="shared" si="15"/>
        <v>480.87212408084588</v>
      </c>
      <c r="AT47" s="8">
        <f t="shared" si="16"/>
        <v>59.475521064301248</v>
      </c>
      <c r="AU47" s="9">
        <f t="shared" si="5"/>
        <v>1.805175398439298</v>
      </c>
    </row>
    <row r="48" spans="3:47" x14ac:dyDescent="0.3">
      <c r="H48" s="1">
        <v>11</v>
      </c>
      <c r="I48" s="8">
        <f t="shared" si="6"/>
        <v>1686.081865794793</v>
      </c>
      <c r="J48" s="8">
        <f t="shared" si="7"/>
        <v>323373.22769090731</v>
      </c>
      <c r="K48" s="9">
        <f t="shared" si="0"/>
        <v>3.8920328333995937E-4</v>
      </c>
      <c r="P48" s="1">
        <v>11</v>
      </c>
      <c r="Q48" s="8">
        <f t="shared" si="8"/>
        <v>1295.5124854073695</v>
      </c>
      <c r="R48" s="8">
        <f t="shared" si="9"/>
        <v>1511.5963383600001</v>
      </c>
      <c r="S48" s="9">
        <f t="shared" si="1"/>
        <v>0.10812632764638894</v>
      </c>
      <c r="W48" s="1">
        <v>11</v>
      </c>
      <c r="X48" s="8">
        <f t="shared" si="10"/>
        <v>905.79082032087581</v>
      </c>
      <c r="Y48" s="8">
        <f t="shared" si="11"/>
        <v>547.19412896664721</v>
      </c>
      <c r="Z48" s="9">
        <f t="shared" si="2"/>
        <v>0.42105386947303858</v>
      </c>
      <c r="AD48" s="1">
        <v>11</v>
      </c>
      <c r="AE48" s="8">
        <f t="shared" si="12"/>
        <v>596.64057218529013</v>
      </c>
      <c r="AF48" s="8">
        <f t="shared" si="13"/>
        <v>148.38224943650479</v>
      </c>
      <c r="AG48" s="9">
        <f t="shared" si="3"/>
        <v>1.9100235863673349</v>
      </c>
      <c r="AK48" s="1">
        <v>11</v>
      </c>
      <c r="AL48" s="8">
        <f t="shared" si="14"/>
        <v>444.31761217945814</v>
      </c>
      <c r="AM48" s="8">
        <f t="shared" si="17"/>
        <v>83.712178614445719</v>
      </c>
      <c r="AN48" s="9">
        <f t="shared" si="4"/>
        <v>2.7951740121909219</v>
      </c>
      <c r="AR48" s="1">
        <v>20</v>
      </c>
      <c r="AS48" s="8">
        <f t="shared" si="15"/>
        <v>502.98528609025607</v>
      </c>
      <c r="AT48" s="8">
        <f t="shared" si="16"/>
        <v>60.508292647709389</v>
      </c>
      <c r="AU48" s="9">
        <f t="shared" si="5"/>
        <v>1.7794824401606337</v>
      </c>
    </row>
    <row r="49" spans="8:47" x14ac:dyDescent="0.3">
      <c r="H49" s="1">
        <v>12</v>
      </c>
      <c r="I49" s="8">
        <f t="shared" si="6"/>
        <v>1814.8305952470228</v>
      </c>
      <c r="J49" s="8">
        <f t="shared" si="7"/>
        <v>437055.89503991226</v>
      </c>
      <c r="K49" s="9">
        <f t="shared" si="0"/>
        <v>2.6753841457152262E-4</v>
      </c>
      <c r="P49" s="1">
        <v>12</v>
      </c>
      <c r="Q49" s="8">
        <f t="shared" si="8"/>
        <v>1395.6311854459345</v>
      </c>
      <c r="R49" s="8">
        <f t="shared" si="9"/>
        <v>1667.6721793656668</v>
      </c>
      <c r="S49" s="9">
        <f t="shared" si="1"/>
        <v>9.1011673138334165E-2</v>
      </c>
      <c r="W49" s="1">
        <v>12</v>
      </c>
      <c r="X49" s="8">
        <f t="shared" si="10"/>
        <v>977.95593338227172</v>
      </c>
      <c r="Y49" s="8">
        <f t="shared" si="11"/>
        <v>592.29989520478398</v>
      </c>
      <c r="Z49" s="9">
        <f t="shared" si="2"/>
        <v>0.36116742542318403</v>
      </c>
      <c r="AD49" s="1">
        <v>12</v>
      </c>
      <c r="AE49" s="8">
        <f t="shared" si="12"/>
        <v>644.10418516648429</v>
      </c>
      <c r="AF49" s="8">
        <f t="shared" si="13"/>
        <v>156.10084522126596</v>
      </c>
      <c r="AG49" s="9">
        <f t="shared" si="3"/>
        <v>1.7190333283577302</v>
      </c>
      <c r="AK49" s="1">
        <v>12</v>
      </c>
      <c r="AL49" s="8">
        <f t="shared" si="14"/>
        <v>480.13266045366066</v>
      </c>
      <c r="AM49" s="8">
        <f t="shared" si="17"/>
        <v>87.128263865400172</v>
      </c>
      <c r="AN49" s="9">
        <f t="shared" si="4"/>
        <v>2.6253832936565913</v>
      </c>
      <c r="AR49" s="1">
        <v>21</v>
      </c>
      <c r="AS49" s="8">
        <f t="shared" si="15"/>
        <v>524.94433686801233</v>
      </c>
      <c r="AT49" s="8">
        <f t="shared" si="16"/>
        <v>61.491085736732316</v>
      </c>
      <c r="AU49" s="9">
        <f t="shared" si="5"/>
        <v>1.7520459279330829</v>
      </c>
    </row>
    <row r="50" spans="8:47" x14ac:dyDescent="0.3">
      <c r="H50" s="1">
        <v>13</v>
      </c>
      <c r="I50" s="8">
        <f t="shared" si="6"/>
        <v>1941.7349512998653</v>
      </c>
      <c r="J50" s="8">
        <f t="shared" si="7"/>
        <v>578762.23329007078</v>
      </c>
      <c r="K50" s="9">
        <f t="shared" si="0"/>
        <v>1.8882917547986125E-4</v>
      </c>
      <c r="P50" s="1">
        <v>13</v>
      </c>
      <c r="Q50" s="8">
        <f t="shared" si="8"/>
        <v>1494.3584065219636</v>
      </c>
      <c r="R50" s="8">
        <f t="shared" si="9"/>
        <v>1825.7727459776756</v>
      </c>
      <c r="S50" s="9">
        <f t="shared" si="1"/>
        <v>7.766159834135633E-2</v>
      </c>
      <c r="W50" s="1">
        <v>13</v>
      </c>
      <c r="X50" s="8">
        <f t="shared" si="10"/>
        <v>1049.301380201199</v>
      </c>
      <c r="Y50" s="8">
        <f t="shared" si="11"/>
        <v>637.05243860676751</v>
      </c>
      <c r="Z50" s="9">
        <f t="shared" si="2"/>
        <v>0.31356905011746233</v>
      </c>
      <c r="AD50" s="1">
        <v>13</v>
      </c>
      <c r="AE50" s="8">
        <f t="shared" si="12"/>
        <v>691.01345831529284</v>
      </c>
      <c r="AF50" s="8">
        <f t="shared" si="13"/>
        <v>163.48624704464652</v>
      </c>
      <c r="AG50" s="9">
        <f t="shared" si="3"/>
        <v>1.5579280557747834</v>
      </c>
      <c r="AK50" s="1">
        <v>13</v>
      </c>
      <c r="AL50" s="8">
        <f t="shared" si="14"/>
        <v>515.57919547786707</v>
      </c>
      <c r="AM50" s="8">
        <f t="shared" si="17"/>
        <v>90.339352169440346</v>
      </c>
      <c r="AN50" s="9">
        <f t="shared" si="4"/>
        <v>2.4689605172213147</v>
      </c>
      <c r="AR50" s="1">
        <v>22</v>
      </c>
      <c r="AS50" s="8">
        <f t="shared" si="15"/>
        <v>546.7568960547917</v>
      </c>
      <c r="AT50" s="8">
        <f t="shared" si="16"/>
        <v>62.42806414399567</v>
      </c>
      <c r="AU50" s="9">
        <f t="shared" si="5"/>
        <v>1.7234802173609685</v>
      </c>
    </row>
    <row r="51" spans="8:47" x14ac:dyDescent="0.3">
      <c r="H51" s="1">
        <v>14</v>
      </c>
      <c r="I51" s="8">
        <f t="shared" si="6"/>
        <v>2066.9485563715566</v>
      </c>
      <c r="J51" s="8">
        <f t="shared" si="7"/>
        <v>752999.60517146543</v>
      </c>
      <c r="K51" s="9">
        <f t="shared" si="0"/>
        <v>1.363436182570864E-4</v>
      </c>
      <c r="P51" s="1">
        <v>14</v>
      </c>
      <c r="Q51" s="8">
        <f t="shared" si="8"/>
        <v>1591.8067133012401</v>
      </c>
      <c r="R51" s="8">
        <f t="shared" si="9"/>
        <v>1985.79162363309</v>
      </c>
      <c r="S51" s="9">
        <f t="shared" si="1"/>
        <v>6.7047804962196644E-2</v>
      </c>
      <c r="W51" s="1">
        <v>14</v>
      </c>
      <c r="X51" s="8">
        <f t="shared" si="10"/>
        <v>1119.8918476669483</v>
      </c>
      <c r="Y51" s="8">
        <f t="shared" si="11"/>
        <v>681.48033946140049</v>
      </c>
      <c r="Z51" s="9">
        <f t="shared" si="2"/>
        <v>0.27507689273390007</v>
      </c>
      <c r="AD51" s="1">
        <v>14</v>
      </c>
      <c r="AE51" s="8">
        <f t="shared" si="12"/>
        <v>737.41176777888768</v>
      </c>
      <c r="AF51" s="8">
        <f t="shared" si="13"/>
        <v>170.57363021074858</v>
      </c>
      <c r="AG51" s="9">
        <f t="shared" si="3"/>
        <v>1.4207064171199602</v>
      </c>
      <c r="AK51" s="1">
        <v>14</v>
      </c>
      <c r="AL51" s="8">
        <f t="shared" si="14"/>
        <v>550.68616776446208</v>
      </c>
      <c r="AM51" s="8">
        <f t="shared" si="17"/>
        <v>93.369756653816367</v>
      </c>
      <c r="AN51" s="9">
        <f t="shared" si="4"/>
        <v>2.3257718885210426</v>
      </c>
      <c r="AR51" s="1">
        <v>23</v>
      </c>
      <c r="AS51" s="8">
        <f t="shared" si="15"/>
        <v>568.429884742274</v>
      </c>
      <c r="AT51" s="8">
        <f t="shared" si="16"/>
        <v>63.322892112339758</v>
      </c>
      <c r="AU51" s="9">
        <f t="shared" si="5"/>
        <v>1.6942548350184379</v>
      </c>
    </row>
    <row r="52" spans="8:47" x14ac:dyDescent="0.3">
      <c r="H52" s="1">
        <v>15</v>
      </c>
      <c r="I52" s="8">
        <f t="shared" si="6"/>
        <v>2190.6023808911423</v>
      </c>
      <c r="J52" s="8">
        <f t="shared" si="7"/>
        <v>964690.83549457521</v>
      </c>
      <c r="K52" s="9">
        <f t="shared" si="0"/>
        <v>1.00417065231868E-4</v>
      </c>
      <c r="P52" s="1">
        <v>15</v>
      </c>
      <c r="Q52" s="8">
        <f t="shared" si="8"/>
        <v>1688.0723859603736</v>
      </c>
      <c r="R52" s="8">
        <f t="shared" si="9"/>
        <v>2147.6352817715433</v>
      </c>
      <c r="S52" s="9">
        <f t="shared" si="1"/>
        <v>5.8470504749998771E-2</v>
      </c>
      <c r="W52" s="1">
        <v>15</v>
      </c>
      <c r="X52" s="8">
        <f t="shared" si="10"/>
        <v>1189.7827624229853</v>
      </c>
      <c r="Y52" s="8">
        <f t="shared" si="11"/>
        <v>725.60799575685644</v>
      </c>
      <c r="Z52" s="9">
        <f t="shared" si="2"/>
        <v>0.24348107091500656</v>
      </c>
      <c r="AD52" s="1">
        <v>15</v>
      </c>
      <c r="AE52" s="8">
        <f t="shared" si="12"/>
        <v>783.33632154315262</v>
      </c>
      <c r="AF52" s="8">
        <f t="shared" si="13"/>
        <v>177.39237181846497</v>
      </c>
      <c r="AG52" s="9">
        <f t="shared" si="3"/>
        <v>1.3027779960819899</v>
      </c>
      <c r="AK52" s="1">
        <v>15</v>
      </c>
      <c r="AL52" s="8">
        <f t="shared" si="14"/>
        <v>585.47838532678099</v>
      </c>
      <c r="AM52" s="8">
        <f t="shared" si="17"/>
        <v>96.239530334199273</v>
      </c>
      <c r="AN52" s="9">
        <f t="shared" si="4"/>
        <v>2.1950602504873271</v>
      </c>
      <c r="AR52" s="1">
        <v>24</v>
      </c>
      <c r="AS52" s="8">
        <f t="shared" si="15"/>
        <v>589.9696167868583</v>
      </c>
      <c r="AT52" s="8">
        <f t="shared" si="16"/>
        <v>64.178811816806089</v>
      </c>
      <c r="AU52" s="9">
        <f t="shared" si="5"/>
        <v>1.6647280417037882</v>
      </c>
    </row>
    <row r="53" spans="8:47" x14ac:dyDescent="0.3">
      <c r="H53" s="1">
        <v>16</v>
      </c>
      <c r="I53" s="8">
        <f t="shared" si="6"/>
        <v>2312.809359454945</v>
      </c>
      <c r="J53" s="8">
        <f t="shared" si="7"/>
        <v>1219191.1255732963</v>
      </c>
      <c r="K53" s="9">
        <f t="shared" si="0"/>
        <v>7.5257121782290769E-5</v>
      </c>
      <c r="P53" s="1">
        <v>16</v>
      </c>
      <c r="Q53" s="8">
        <f t="shared" si="8"/>
        <v>1783.2386921858126</v>
      </c>
      <c r="R53" s="8">
        <f t="shared" si="9"/>
        <v>2311.2207536181345</v>
      </c>
      <c r="S53" s="9">
        <f t="shared" si="1"/>
        <v>5.1440101576830093E-2</v>
      </c>
      <c r="W53" s="1">
        <v>16</v>
      </c>
      <c r="X53" s="8">
        <f t="shared" si="10"/>
        <v>1259.0221401522622</v>
      </c>
      <c r="Y53" s="8">
        <f t="shared" si="11"/>
        <v>769.45647339282891</v>
      </c>
      <c r="Z53" s="9">
        <f t="shared" si="2"/>
        <v>0.21720717854578464</v>
      </c>
      <c r="AD53" s="1">
        <v>16</v>
      </c>
      <c r="AE53" s="8">
        <f t="shared" si="12"/>
        <v>828.81938470408397</v>
      </c>
      <c r="AF53" s="8">
        <f t="shared" si="13"/>
        <v>183.96731451535646</v>
      </c>
      <c r="AG53" s="9">
        <f t="shared" si="3"/>
        <v>1.2005973833608523</v>
      </c>
      <c r="AK53" s="1">
        <v>16</v>
      </c>
      <c r="AL53" s="8">
        <f t="shared" si="14"/>
        <v>619.97734126485909</v>
      </c>
      <c r="AM53" s="8">
        <f t="shared" si="17"/>
        <v>98.965431052487361</v>
      </c>
      <c r="AN53" s="9">
        <f t="shared" si="4"/>
        <v>2.0758161189633948</v>
      </c>
      <c r="AR53" s="1">
        <v>25</v>
      </c>
      <c r="AS53" s="8">
        <f t="shared" si="15"/>
        <v>611.38187490194116</v>
      </c>
      <c r="AT53" s="8">
        <f t="shared" si="16"/>
        <v>64.998706282002587</v>
      </c>
      <c r="AU53" s="9">
        <f t="shared" si="5"/>
        <v>1.6351723570484291</v>
      </c>
    </row>
    <row r="54" spans="8:47" x14ac:dyDescent="0.3">
      <c r="H54" s="1">
        <v>17</v>
      </c>
      <c r="I54" s="8">
        <f t="shared" si="6"/>
        <v>2433.6678374127714</v>
      </c>
      <c r="J54" s="8">
        <f t="shared" si="7"/>
        <v>1522305.1608674889</v>
      </c>
      <c r="K54" s="9">
        <f t="shared" si="0"/>
        <v>5.7279103469360729E-5</v>
      </c>
      <c r="P54" s="1">
        <v>17</v>
      </c>
      <c r="Q54" s="8">
        <f t="shared" si="8"/>
        <v>1877.3783394069894</v>
      </c>
      <c r="R54" s="8">
        <f t="shared" si="9"/>
        <v>2476.4738536696013</v>
      </c>
      <c r="S54" s="9">
        <f t="shared" si="1"/>
        <v>4.5605751556856242E-2</v>
      </c>
      <c r="W54" s="1">
        <v>17</v>
      </c>
      <c r="X54" s="8">
        <f t="shared" si="10"/>
        <v>1327.6519734372685</v>
      </c>
      <c r="Y54" s="8">
        <f t="shared" si="11"/>
        <v>813.04414109216839</v>
      </c>
      <c r="Z54" s="9">
        <f t="shared" si="2"/>
        <v>0.19510838566416394</v>
      </c>
      <c r="AD54" s="1">
        <v>17</v>
      </c>
      <c r="AE54" s="8">
        <f t="shared" si="12"/>
        <v>873.88920035336253</v>
      </c>
      <c r="AF54" s="8">
        <f t="shared" si="13"/>
        <v>190.31969506122101</v>
      </c>
      <c r="AG54" s="9">
        <f t="shared" si="3"/>
        <v>1.1113975942042262</v>
      </c>
      <c r="AK54" s="1">
        <v>17</v>
      </c>
      <c r="AL54" s="8">
        <f t="shared" si="14"/>
        <v>654.20183472319047</v>
      </c>
      <c r="AM54" s="8">
        <f t="shared" si="17"/>
        <v>101.5616235240298</v>
      </c>
      <c r="AN54" s="9">
        <f t="shared" si="4"/>
        <v>1.9669667830041146</v>
      </c>
      <c r="AR54" s="1">
        <v>26</v>
      </c>
      <c r="AS54" s="8">
        <f t="shared" si="15"/>
        <v>632.67197457138161</v>
      </c>
      <c r="AT54" s="8">
        <f t="shared" si="16"/>
        <v>65.785150909769129</v>
      </c>
      <c r="AU54" s="9">
        <f t="shared" si="5"/>
        <v>1.6057940399250317</v>
      </c>
    </row>
    <row r="55" spans="8:47" x14ac:dyDescent="0.3">
      <c r="H55" s="1">
        <v>18</v>
      </c>
      <c r="I55" s="8">
        <f t="shared" si="6"/>
        <v>2553.2641955511021</v>
      </c>
      <c r="J55" s="8">
        <f t="shared" si="7"/>
        <v>1880304.4113200228</v>
      </c>
      <c r="K55" s="9">
        <f t="shared" si="0"/>
        <v>4.4201327667917226E-5</v>
      </c>
      <c r="P55" s="1">
        <v>18</v>
      </c>
      <c r="Q55" s="8">
        <f t="shared" si="8"/>
        <v>1970.5553486966835</v>
      </c>
      <c r="R55" s="8">
        <f t="shared" si="9"/>
        <v>2643.3277837436258</v>
      </c>
      <c r="S55" s="9">
        <f t="shared" si="1"/>
        <v>4.0710721292052894E-2</v>
      </c>
      <c r="W55" s="1">
        <v>18</v>
      </c>
      <c r="X55" s="8">
        <f t="shared" si="10"/>
        <v>1395.7092936883148</v>
      </c>
      <c r="Y55" s="8">
        <f t="shared" si="11"/>
        <v>856.3871540338672</v>
      </c>
      <c r="Z55" s="9">
        <f t="shared" si="2"/>
        <v>0.17633287430250258</v>
      </c>
      <c r="AD55" s="1">
        <v>18</v>
      </c>
      <c r="AE55" s="8">
        <f t="shared" si="12"/>
        <v>918.57069512509145</v>
      </c>
      <c r="AF55" s="8">
        <f t="shared" si="13"/>
        <v>196.46784073656875</v>
      </c>
      <c r="AG55" s="9">
        <f t="shared" si="3"/>
        <v>1.032996500151051</v>
      </c>
      <c r="AK55" s="1">
        <v>18</v>
      </c>
      <c r="AL55" s="8">
        <f t="shared" si="14"/>
        <v>688.16844593847804</v>
      </c>
      <c r="AM55" s="8">
        <f t="shared" si="17"/>
        <v>104.04020093121377</v>
      </c>
      <c r="AN55" s="9">
        <f t="shared" si="4"/>
        <v>1.8674697986484221</v>
      </c>
      <c r="AR55" s="1">
        <v>27</v>
      </c>
      <c r="AS55" s="8">
        <f t="shared" si="15"/>
        <v>653.8448181251598</v>
      </c>
      <c r="AT55" s="8">
        <f t="shared" si="16"/>
        <v>66.540456020144376</v>
      </c>
      <c r="AU55" s="9">
        <f t="shared" si="5"/>
        <v>1.5767480132405527</v>
      </c>
    </row>
    <row r="56" spans="8:47" x14ac:dyDescent="0.3">
      <c r="H56" s="1">
        <v>19</v>
      </c>
      <c r="I56" s="8">
        <f t="shared" si="6"/>
        <v>2671.6748835961926</v>
      </c>
      <c r="J56" s="8">
        <f t="shared" si="7"/>
        <v>2299944.6242834879</v>
      </c>
      <c r="K56" s="9">
        <f t="shared" si="0"/>
        <v>3.4534903543372735E-5</v>
      </c>
      <c r="P56" s="1">
        <v>19</v>
      </c>
      <c r="Q56" s="8">
        <f t="shared" si="8"/>
        <v>2062.8265112005829</v>
      </c>
      <c r="R56" s="8">
        <f t="shared" si="9"/>
        <v>2811.7220258684379</v>
      </c>
      <c r="S56" s="9">
        <f t="shared" si="1"/>
        <v>3.65636445957521E-2</v>
      </c>
      <c r="W56" s="1">
        <v>19</v>
      </c>
      <c r="X56" s="8">
        <f t="shared" si="10"/>
        <v>1463.2269975190138</v>
      </c>
      <c r="Y56" s="8">
        <f t="shared" si="11"/>
        <v>899.4998286779944</v>
      </c>
      <c r="Z56" s="9">
        <f t="shared" si="2"/>
        <v>0.16023693610600359</v>
      </c>
      <c r="AD56" s="1">
        <v>19</v>
      </c>
      <c r="AE56" s="8">
        <f t="shared" si="12"/>
        <v>962.88602889740525</v>
      </c>
      <c r="AF56" s="8">
        <f t="shared" si="13"/>
        <v>202.42770106935015</v>
      </c>
      <c r="AG56" s="9">
        <f t="shared" si="3"/>
        <v>0.96365572141295985</v>
      </c>
      <c r="AK56" s="1">
        <v>19</v>
      </c>
      <c r="AL56" s="8">
        <f t="shared" si="14"/>
        <v>721.89190586373866</v>
      </c>
      <c r="AM56" s="8">
        <f t="shared" si="17"/>
        <v>106.41157960437897</v>
      </c>
      <c r="AN56" s="9">
        <f t="shared" si="4"/>
        <v>1.776355960291468</v>
      </c>
      <c r="AR56" s="1">
        <v>28</v>
      </c>
      <c r="AS56" s="8">
        <f t="shared" si="15"/>
        <v>674.90494079838106</v>
      </c>
      <c r="AT56" s="8">
        <f t="shared" si="16"/>
        <v>67.266702234294598</v>
      </c>
      <c r="AU56" s="9">
        <f t="shared" si="5"/>
        <v>1.5481493436105491</v>
      </c>
    </row>
    <row r="57" spans="8:47" x14ac:dyDescent="0.3">
      <c r="H57" s="1">
        <v>20</v>
      </c>
      <c r="I57" s="8">
        <f t="shared" si="6"/>
        <v>2788.9680197505982</v>
      </c>
      <c r="J57" s="8">
        <f t="shared" si="7"/>
        <v>2788483.5102213817</v>
      </c>
      <c r="K57" s="9">
        <f t="shared" si="0"/>
        <v>2.7286486610708673E-5</v>
      </c>
      <c r="P57" s="1">
        <v>20</v>
      </c>
      <c r="Q57" s="8">
        <f t="shared" si="8"/>
        <v>2154.2425371072122</v>
      </c>
      <c r="R57" s="8">
        <f t="shared" si="9"/>
        <v>2981.6014509093634</v>
      </c>
      <c r="S57" s="9">
        <f t="shared" si="1"/>
        <v>3.3019522253263107E-2</v>
      </c>
      <c r="W57" s="1">
        <v>20</v>
      </c>
      <c r="X57" s="8">
        <f t="shared" si="10"/>
        <v>1530.2344994450423</v>
      </c>
      <c r="Y57" s="8">
        <f t="shared" si="11"/>
        <v>942.39493771416664</v>
      </c>
      <c r="Z57" s="9">
        <f t="shared" si="2"/>
        <v>0.14632658858796274</v>
      </c>
      <c r="AD57" s="1">
        <v>20</v>
      </c>
      <c r="AE57" s="8">
        <f t="shared" si="12"/>
        <v>1006.8550294399552</v>
      </c>
      <c r="AF57" s="8">
        <f t="shared" si="13"/>
        <v>208.21326027295177</v>
      </c>
      <c r="AG57" s="9">
        <f t="shared" si="3"/>
        <v>0.90197699725713709</v>
      </c>
      <c r="AK57" s="1">
        <v>20</v>
      </c>
      <c r="AL57" s="8">
        <f t="shared" si="14"/>
        <v>755.38538807829252</v>
      </c>
      <c r="AM57" s="8">
        <f t="shared" si="17"/>
        <v>108.68480252618261</v>
      </c>
      <c r="AN57" s="9">
        <f t="shared" si="4"/>
        <v>1.6927456762895421</v>
      </c>
      <c r="AR57" s="1">
        <v>29</v>
      </c>
      <c r="AS57" s="8">
        <f t="shared" si="15"/>
        <v>695.85655020480294</v>
      </c>
      <c r="AT57" s="8">
        <f t="shared" si="16"/>
        <v>67.965770106067069</v>
      </c>
      <c r="AU57" s="9">
        <f t="shared" si="5"/>
        <v>1.5200821056049418</v>
      </c>
    </row>
    <row r="58" spans="8:47" x14ac:dyDescent="0.3">
      <c r="H58" s="1">
        <v>22</v>
      </c>
      <c r="I58" s="8">
        <f t="shared" si="6"/>
        <v>3020.4398565163738</v>
      </c>
      <c r="J58" s="8">
        <f t="shared" si="7"/>
        <v>4003905.4252641918</v>
      </c>
      <c r="K58" s="9">
        <f t="shared" si="0"/>
        <v>1.7547095184021323E-5</v>
      </c>
      <c r="P58" s="1">
        <v>22</v>
      </c>
      <c r="Q58" s="8">
        <f t="shared" si="8"/>
        <v>2334.6869504967499</v>
      </c>
      <c r="R58" s="8">
        <f t="shared" si="9"/>
        <v>3325.6180468670796</v>
      </c>
      <c r="S58" s="9">
        <f t="shared" si="1"/>
        <v>2.7318815845438944E-2</v>
      </c>
      <c r="W58" s="1">
        <v>22</v>
      </c>
      <c r="X58" s="8">
        <f t="shared" si="10"/>
        <v>1662.822179973517</v>
      </c>
      <c r="Y58" s="8">
        <f t="shared" si="11"/>
        <v>1027.5771969893265</v>
      </c>
      <c r="Z58" s="9">
        <f t="shared" si="2"/>
        <v>0.12360683426395874</v>
      </c>
      <c r="AD58" s="1">
        <v>22</v>
      </c>
      <c r="AE58" s="8">
        <f t="shared" si="12"/>
        <v>1093.8237046231154</v>
      </c>
      <c r="AF58" s="8">
        <f t="shared" si="13"/>
        <v>219.30946606404078</v>
      </c>
      <c r="AG58" s="9">
        <f t="shared" si="3"/>
        <v>0.79727182753677384</v>
      </c>
      <c r="AK58" s="1">
        <v>22</v>
      </c>
      <c r="AL58" s="8">
        <f t="shared" si="14"/>
        <v>821.72868397673528</v>
      </c>
      <c r="AM58" s="8">
        <f t="shared" si="17"/>
        <v>112.96745717468204</v>
      </c>
      <c r="AN58" s="9">
        <f t="shared" si="4"/>
        <v>1.5449744474819829</v>
      </c>
      <c r="AR58" s="1">
        <v>30</v>
      </c>
      <c r="AS58" s="8">
        <f t="shared" si="15"/>
        <v>716.70356036013129</v>
      </c>
      <c r="AT58" s="8">
        <f t="shared" si="16"/>
        <v>68.639365095013972</v>
      </c>
      <c r="AU58" s="9">
        <f t="shared" si="5"/>
        <v>1.4926062521672234</v>
      </c>
    </row>
    <row r="59" spans="8:47" x14ac:dyDescent="0.3">
      <c r="H59" s="1">
        <v>24</v>
      </c>
      <c r="I59" s="8">
        <f t="shared" si="6"/>
        <v>3248.1007591360335</v>
      </c>
      <c r="J59" s="8">
        <f t="shared" si="7"/>
        <v>5595355.3459074628</v>
      </c>
      <c r="K59" s="9">
        <f t="shared" si="0"/>
        <v>1.167621462713922E-5</v>
      </c>
      <c r="P59" s="1">
        <v>24</v>
      </c>
      <c r="Q59" s="8">
        <f t="shared" si="8"/>
        <v>2512.2034749437071</v>
      </c>
      <c r="R59" s="8">
        <f t="shared" si="9"/>
        <v>3675.0196989741448</v>
      </c>
      <c r="S59" s="9">
        <f t="shared" si="1"/>
        <v>2.2976505139008452E-2</v>
      </c>
      <c r="W59" s="1">
        <v>24</v>
      </c>
      <c r="X59" s="8">
        <f t="shared" si="10"/>
        <v>1793.6555497198835</v>
      </c>
      <c r="Y59" s="8">
        <f t="shared" si="11"/>
        <v>1112.0131241187753</v>
      </c>
      <c r="Z59" s="9">
        <f t="shared" si="2"/>
        <v>0.10596299775742493</v>
      </c>
      <c r="AD59" s="1">
        <v>24</v>
      </c>
      <c r="AE59" s="8">
        <f t="shared" si="12"/>
        <v>1179.6003986022756</v>
      </c>
      <c r="AF59" s="8">
        <f t="shared" si="13"/>
        <v>229.83982472017925</v>
      </c>
      <c r="AG59" s="9">
        <f t="shared" si="3"/>
        <v>0.71202162089410048</v>
      </c>
      <c r="AK59" s="1">
        <v>24</v>
      </c>
      <c r="AL59" s="8">
        <f t="shared" si="14"/>
        <v>887.28041852955914</v>
      </c>
      <c r="AM59" s="8">
        <f t="shared" si="17"/>
        <v>116.94089025642386</v>
      </c>
      <c r="AN59" s="9">
        <f t="shared" si="4"/>
        <v>1.4188697710441758</v>
      </c>
      <c r="AR59" s="1">
        <v>31</v>
      </c>
      <c r="AS59" s="8">
        <f t="shared" si="15"/>
        <v>737.44962116342435</v>
      </c>
      <c r="AT59" s="8">
        <f t="shared" si="16"/>
        <v>69.289038737774575</v>
      </c>
      <c r="AU59" s="9">
        <f t="shared" si="5"/>
        <v>1.4657629585598624</v>
      </c>
    </row>
    <row r="60" spans="8:47" x14ac:dyDescent="0.3">
      <c r="H60" s="1">
        <v>26</v>
      </c>
      <c r="I60" s="8">
        <f t="shared" si="6"/>
        <v>3472.2988853911838</v>
      </c>
      <c r="J60" s="8">
        <f t="shared" si="7"/>
        <v>7640814.3166336538</v>
      </c>
      <c r="K60" s="9">
        <f t="shared" si="0"/>
        <v>7.9983883774174611E-6</v>
      </c>
      <c r="P60" s="1">
        <v>26</v>
      </c>
      <c r="Q60" s="8">
        <f t="shared" si="8"/>
        <v>2687.0533482406045</v>
      </c>
      <c r="R60" s="8">
        <f t="shared" si="9"/>
        <v>4029.4994277827791</v>
      </c>
      <c r="S60" s="9">
        <f t="shared" si="1"/>
        <v>1.9592872420198356E-2</v>
      </c>
      <c r="W60" s="1">
        <v>26</v>
      </c>
      <c r="X60" s="8">
        <f t="shared" si="10"/>
        <v>1922.8869670372899</v>
      </c>
      <c r="Y60" s="8">
        <f t="shared" si="11"/>
        <v>1195.7683620433359</v>
      </c>
      <c r="Z60" s="9">
        <f t="shared" si="2"/>
        <v>9.1968639481687112E-2</v>
      </c>
      <c r="AD60" s="1">
        <v>26</v>
      </c>
      <c r="AE60" s="8">
        <f t="shared" si="12"/>
        <v>1264.288064433797</v>
      </c>
      <c r="AF60" s="8">
        <f t="shared" si="13"/>
        <v>239.87137873857361</v>
      </c>
      <c r="AG60" s="9">
        <f t="shared" si="3"/>
        <v>0.641497771183965</v>
      </c>
      <c r="AK60" s="1">
        <v>26</v>
      </c>
      <c r="AL60" s="8">
        <f t="shared" si="14"/>
        <v>952.10887413218654</v>
      </c>
      <c r="AM60" s="8">
        <f t="shared" si="17"/>
        <v>120.64677972106848</v>
      </c>
      <c r="AN60" s="9">
        <f t="shared" si="4"/>
        <v>1.3103058555539313</v>
      </c>
      <c r="AR60" s="1">
        <v>32</v>
      </c>
      <c r="AS60" s="8">
        <f t="shared" si="15"/>
        <v>758.09814406922226</v>
      </c>
      <c r="AT60" s="8">
        <f t="shared" si="16"/>
        <v>69.916206695446363</v>
      </c>
      <c r="AU60" s="9">
        <f t="shared" si="5"/>
        <v>1.4395787926267012</v>
      </c>
    </row>
    <row r="61" spans="8:47" x14ac:dyDescent="0.3">
      <c r="H61" s="1">
        <v>28</v>
      </c>
      <c r="I61" s="8">
        <f t="shared" si="6"/>
        <v>3693.3267205274933</v>
      </c>
      <c r="J61" s="8">
        <f t="shared" si="7"/>
        <v>10228059.428611137</v>
      </c>
      <c r="K61" s="9">
        <f t="shared" si="0"/>
        <v>5.6175670429521522E-6</v>
      </c>
      <c r="P61" s="1">
        <v>28</v>
      </c>
      <c r="Q61" s="8">
        <f t="shared" si="8"/>
        <v>2859.4566857929203</v>
      </c>
      <c r="R61" s="8">
        <f t="shared" si="9"/>
        <v>4388.7905004073864</v>
      </c>
      <c r="S61" s="9">
        <f t="shared" si="1"/>
        <v>1.690511486362159E-2</v>
      </c>
      <c r="W61" s="1">
        <v>28</v>
      </c>
      <c r="X61" s="8">
        <f t="shared" si="10"/>
        <v>2050.645089363009</v>
      </c>
      <c r="Y61" s="8">
        <f t="shared" si="11"/>
        <v>1278.8981885387602</v>
      </c>
      <c r="Z61" s="9">
        <f t="shared" si="2"/>
        <v>8.0668710408954597E-2</v>
      </c>
      <c r="AD61" s="1">
        <v>28</v>
      </c>
      <c r="AE61" s="8">
        <f t="shared" si="12"/>
        <v>1347.9737166852324</v>
      </c>
      <c r="AF61" s="8">
        <f t="shared" si="13"/>
        <v>249.45900634976627</v>
      </c>
      <c r="AG61" s="9">
        <f t="shared" si="3"/>
        <v>0.58235016963215025</v>
      </c>
      <c r="AK61" s="1">
        <v>28</v>
      </c>
      <c r="AL61" s="8">
        <f t="shared" si="14"/>
        <v>1016.2717299710225</v>
      </c>
      <c r="AM61" s="8">
        <f t="shared" si="17"/>
        <v>124.11869603184577</v>
      </c>
      <c r="AN61" s="9">
        <f t="shared" si="4"/>
        <v>1.2160666374370521</v>
      </c>
      <c r="AR61" s="1">
        <v>33</v>
      </c>
      <c r="AS61" s="8">
        <f t="shared" si="15"/>
        <v>778.65232454568832</v>
      </c>
      <c r="AT61" s="8">
        <f t="shared" si="16"/>
        <v>70.522164217098435</v>
      </c>
      <c r="AU61" s="9">
        <f t="shared" si="5"/>
        <v>1.4140689788236507</v>
      </c>
    </row>
    <row r="62" spans="8:47" x14ac:dyDescent="0.3">
      <c r="H62" s="1">
        <v>30</v>
      </c>
      <c r="I62" s="8">
        <f t="shared" si="6"/>
        <v>3911.4332931657391</v>
      </c>
      <c r="J62" s="8">
        <f t="shared" si="7"/>
        <v>13455276.626739258</v>
      </c>
      <c r="K62" s="9">
        <f t="shared" si="0"/>
        <v>4.0320942594037335E-6</v>
      </c>
      <c r="P62" s="1">
        <v>30</v>
      </c>
      <c r="Q62" s="8">
        <f t="shared" si="8"/>
        <v>3029.6013990262772</v>
      </c>
      <c r="R62" s="8">
        <f t="shared" si="9"/>
        <v>4752.6586219010878</v>
      </c>
      <c r="S62" s="9">
        <f t="shared" si="1"/>
        <v>1.4734689448135841E-2</v>
      </c>
      <c r="W62" s="1">
        <v>30</v>
      </c>
      <c r="X62" s="8">
        <f t="shared" si="10"/>
        <v>2177.0399772469564</v>
      </c>
      <c r="Y62" s="8">
        <f t="shared" si="11"/>
        <v>1361.4497772274296</v>
      </c>
      <c r="Z62" s="9">
        <f t="shared" si="2"/>
        <v>7.1403529907013041E-2</v>
      </c>
      <c r="AD62" s="1">
        <v>30</v>
      </c>
      <c r="AE62" s="8">
        <f t="shared" si="12"/>
        <v>1430.7318503461604</v>
      </c>
      <c r="AF62" s="8">
        <f t="shared" si="13"/>
        <v>258.64830711450566</v>
      </c>
      <c r="AG62" s="9">
        <f t="shared" si="3"/>
        <v>0.5321479053714071</v>
      </c>
      <c r="AK62" s="1">
        <v>30</v>
      </c>
      <c r="AL62" s="8">
        <f t="shared" si="14"/>
        <v>1079.8183441857479</v>
      </c>
      <c r="AM62" s="8">
        <f t="shared" si="17"/>
        <v>127.38411352989361</v>
      </c>
      <c r="AN62" s="9">
        <f t="shared" si="4"/>
        <v>1.1336328361069778</v>
      </c>
      <c r="AR62" s="1">
        <v>34</v>
      </c>
      <c r="AS62" s="8">
        <f t="shared" si="15"/>
        <v>799.11516180590058</v>
      </c>
      <c r="AT62" s="8">
        <f t="shared" si="16"/>
        <v>71.108099453194995</v>
      </c>
      <c r="AU62" s="9">
        <f t="shared" si="5"/>
        <v>1.3892399596654552</v>
      </c>
    </row>
    <row r="63" spans="8:47" x14ac:dyDescent="0.3">
      <c r="H63" s="1">
        <v>32</v>
      </c>
      <c r="I63" s="8">
        <f t="shared" si="6"/>
        <v>4126.8330769335716</v>
      </c>
      <c r="J63" s="8">
        <f t="shared" si="7"/>
        <v>17431686.225316714</v>
      </c>
      <c r="K63" s="9">
        <f t="shared" si="0"/>
        <v>2.9498703751272588E-6</v>
      </c>
      <c r="P63" s="1">
        <v>32</v>
      </c>
      <c r="Q63" s="8">
        <f t="shared" si="8"/>
        <v>3197.6497165081873</v>
      </c>
      <c r="R63" s="8">
        <f t="shared" si="9"/>
        <v>5120.8960670590459</v>
      </c>
      <c r="S63" s="9">
        <f t="shared" si="1"/>
        <v>1.2956854438299196E-2</v>
      </c>
      <c r="W63" s="1">
        <v>32</v>
      </c>
      <c r="X63" s="8">
        <f t="shared" si="10"/>
        <v>2302.1668329845534</v>
      </c>
      <c r="Y63" s="8">
        <f t="shared" si="11"/>
        <v>1443.463847081689</v>
      </c>
      <c r="Z63" s="9">
        <f t="shared" si="2"/>
        <v>6.3705122010039764E-2</v>
      </c>
      <c r="AD63" s="1">
        <v>32</v>
      </c>
      <c r="AE63" s="8">
        <f t="shared" si="12"/>
        <v>1512.6269481359252</v>
      </c>
      <c r="AF63" s="8">
        <f t="shared" si="13"/>
        <v>267.47766110426022</v>
      </c>
      <c r="AG63" s="9">
        <f t="shared" si="3"/>
        <v>0.4890896203649896</v>
      </c>
      <c r="AK63" s="1">
        <v>32</v>
      </c>
      <c r="AL63" s="8">
        <f t="shared" si="14"/>
        <v>1142.7914255790565</v>
      </c>
      <c r="AM63" s="8">
        <f t="shared" si="17"/>
        <v>130.46582716989693</v>
      </c>
      <c r="AN63" s="9">
        <f t="shared" si="4"/>
        <v>1.0610159227304958</v>
      </c>
      <c r="AR63" s="1">
        <v>35</v>
      </c>
      <c r="AS63" s="8">
        <f t="shared" si="15"/>
        <v>819.48947621344746</v>
      </c>
      <c r="AT63" s="8">
        <f t="shared" si="16"/>
        <v>71.675104969694473</v>
      </c>
      <c r="AU63" s="9">
        <f t="shared" si="5"/>
        <v>1.3650914103407774</v>
      </c>
    </row>
    <row r="64" spans="8:47" x14ac:dyDescent="0.3">
      <c r="H64" s="1">
        <v>34</v>
      </c>
      <c r="I64" s="8">
        <f t="shared" si="6"/>
        <v>4339.712627994767</v>
      </c>
      <c r="J64" s="8">
        <f t="shared" si="7"/>
        <v>22278181.22394979</v>
      </c>
      <c r="K64" s="9">
        <f t="shared" si="0"/>
        <v>2.1949191660690478E-6</v>
      </c>
      <c r="P64" s="1">
        <v>34</v>
      </c>
      <c r="Q64" s="8">
        <f t="shared" si="8"/>
        <v>3363.743061588681</v>
      </c>
      <c r="R64" s="8">
        <f t="shared" si="9"/>
        <v>5493.3171779764689</v>
      </c>
      <c r="S64" s="9">
        <f t="shared" si="1"/>
        <v>1.1482323693848258E-2</v>
      </c>
      <c r="W64" s="1">
        <v>34</v>
      </c>
      <c r="X64" s="8">
        <f t="shared" si="10"/>
        <v>2426.1088016725762</v>
      </c>
      <c r="Y64" s="8">
        <f t="shared" si="11"/>
        <v>1524.9758938425091</v>
      </c>
      <c r="Z64" s="9">
        <f t="shared" si="2"/>
        <v>5.7233754714394069E-2</v>
      </c>
      <c r="AD64" s="1">
        <v>34</v>
      </c>
      <c r="AE64" s="8">
        <f t="shared" si="12"/>
        <v>1593.7153610378052</v>
      </c>
      <c r="AF64" s="8">
        <f t="shared" si="13"/>
        <v>275.97973428788544</v>
      </c>
      <c r="AG64" s="9">
        <f t="shared" si="3"/>
        <v>0.45181547957987062</v>
      </c>
      <c r="AK64" s="1">
        <v>34</v>
      </c>
      <c r="AL64" s="8">
        <f t="shared" si="14"/>
        <v>1205.2282861681847</v>
      </c>
      <c r="AM64" s="8">
        <f t="shared" si="17"/>
        <v>133.38297553950034</v>
      </c>
      <c r="AN64" s="9">
        <f t="shared" si="4"/>
        <v>0.99663261943467629</v>
      </c>
      <c r="AR64" s="1">
        <v>36</v>
      </c>
      <c r="AS64" s="8">
        <f t="shared" si="15"/>
        <v>839.77792469475014</v>
      </c>
      <c r="AT64" s="8">
        <f t="shared" si="16"/>
        <v>72.224187748315231</v>
      </c>
      <c r="AU64" s="9">
        <f t="shared" si="5"/>
        <v>1.3416178261390028</v>
      </c>
    </row>
    <row r="65" spans="8:47" x14ac:dyDescent="0.3">
      <c r="H65" s="1">
        <v>36</v>
      </c>
      <c r="I65" s="8">
        <f t="shared" si="6"/>
        <v>4550.2356335786872</v>
      </c>
      <c r="J65" s="8">
        <f t="shared" si="7"/>
        <v>28127978.512567874</v>
      </c>
      <c r="K65" s="9">
        <f t="shared" si="0"/>
        <v>1.6580087810587879E-6</v>
      </c>
      <c r="P65" s="1">
        <v>36</v>
      </c>
      <c r="Q65" s="8">
        <f t="shared" si="8"/>
        <v>3528.0057728933011</v>
      </c>
      <c r="R65" s="8">
        <f t="shared" si="9"/>
        <v>5869.754847045223</v>
      </c>
      <c r="S65" s="9">
        <f t="shared" si="1"/>
        <v>1.0245825609653661E-2</v>
      </c>
      <c r="W65" s="1">
        <v>36</v>
      </c>
      <c r="X65" s="8">
        <f t="shared" si="10"/>
        <v>2548.9391111205496</v>
      </c>
      <c r="Y65" s="8">
        <f t="shared" si="11"/>
        <v>1606.0171277636846</v>
      </c>
      <c r="Z65" s="9">
        <f t="shared" si="2"/>
        <v>5.1737770967400204E-2</v>
      </c>
      <c r="AD65" s="1">
        <v>36</v>
      </c>
      <c r="AE65" s="8">
        <f t="shared" si="12"/>
        <v>1674.0467463477476</v>
      </c>
      <c r="AF65" s="8">
        <f t="shared" si="13"/>
        <v>284.18260227267746</v>
      </c>
      <c r="AG65" s="9">
        <f t="shared" si="3"/>
        <v>0.41928190025109385</v>
      </c>
      <c r="AK65" s="1">
        <v>36</v>
      </c>
      <c r="AL65" s="8">
        <f t="shared" si="14"/>
        <v>1267.1617981675674</v>
      </c>
      <c r="AM65" s="8">
        <f t="shared" si="17"/>
        <v>136.1517956213504</v>
      </c>
      <c r="AN65" s="9">
        <f t="shared" si="4"/>
        <v>0.93921097011906229</v>
      </c>
      <c r="AR65" s="1">
        <v>37</v>
      </c>
      <c r="AS65" s="8">
        <f t="shared" si="15"/>
        <v>859.98301443512764</v>
      </c>
      <c r="AT65" s="8">
        <f t="shared" si="16"/>
        <v>72.756277906762847</v>
      </c>
      <c r="AU65" s="9">
        <f t="shared" si="5"/>
        <v>1.3188097749893961</v>
      </c>
    </row>
    <row r="66" spans="8:47" x14ac:dyDescent="0.3">
      <c r="H66" s="1">
        <v>38</v>
      </c>
      <c r="I66" s="8">
        <f t="shared" si="6"/>
        <v>4758.5468189517678</v>
      </c>
      <c r="J66" s="8">
        <f t="shared" si="7"/>
        <v>35127283.051299728</v>
      </c>
      <c r="K66" s="9">
        <f t="shared" si="0"/>
        <v>1.269522283198554E-6</v>
      </c>
      <c r="P66" s="1">
        <v>38</v>
      </c>
      <c r="Q66" s="8">
        <f t="shared" si="8"/>
        <v>3690.5479910589397</v>
      </c>
      <c r="R66" s="8">
        <f t="shared" si="9"/>
        <v>6250.0577264354406</v>
      </c>
      <c r="S66" s="9">
        <f t="shared" si="1"/>
        <v>9.1987488296508459E-3</v>
      </c>
      <c r="W66" s="1">
        <v>38</v>
      </c>
      <c r="X66" s="8">
        <f t="shared" si="10"/>
        <v>2670.7227346957493</v>
      </c>
      <c r="Y66" s="8">
        <f t="shared" si="11"/>
        <v>1686.6152001881076</v>
      </c>
      <c r="Z66" s="9">
        <f t="shared" si="2"/>
        <v>4.7027411434064442E-2</v>
      </c>
      <c r="AD66" s="1">
        <v>38</v>
      </c>
      <c r="AE66" s="8">
        <f t="shared" si="12"/>
        <v>1753.6651861042362</v>
      </c>
      <c r="AF66" s="8">
        <f t="shared" si="13"/>
        <v>292.11060457527799</v>
      </c>
      <c r="AG66" s="9">
        <f t="shared" si="3"/>
        <v>0.39067613161474285</v>
      </c>
      <c r="AK66" s="1">
        <v>38</v>
      </c>
      <c r="AL66" s="8">
        <f t="shared" si="14"/>
        <v>1328.6211376948056</v>
      </c>
      <c r="AM66" s="8">
        <f t="shared" si="17"/>
        <v>138.78619018710819</v>
      </c>
      <c r="AN66" s="9">
        <f t="shared" si="4"/>
        <v>0.88772006180383012</v>
      </c>
      <c r="AR66" s="1">
        <v>38</v>
      </c>
      <c r="AS66" s="8">
        <f t="shared" si="15"/>
        <v>880.10711509071632</v>
      </c>
      <c r="AT66" s="8">
        <f t="shared" si="16"/>
        <v>73.272236331474787</v>
      </c>
      <c r="AU66" s="9">
        <f t="shared" si="5"/>
        <v>1.2966548866160263</v>
      </c>
    </row>
    <row r="67" spans="8:47" x14ac:dyDescent="0.3">
      <c r="H67" s="1">
        <v>40</v>
      </c>
      <c r="I67" s="8">
        <f t="shared" si="6"/>
        <v>4964.7750173510613</v>
      </c>
      <c r="J67" s="8">
        <f t="shared" si="7"/>
        <v>43435965.10786622</v>
      </c>
      <c r="K67" s="9">
        <f t="shared" si="0"/>
        <v>9.8403418654178741E-7</v>
      </c>
      <c r="P67" s="1">
        <v>40</v>
      </c>
      <c r="Q67" s="8">
        <f t="shared" si="8"/>
        <v>3851.4679324688141</v>
      </c>
      <c r="R67" s="8">
        <f t="shared" si="9"/>
        <v>6634.0879833296858</v>
      </c>
      <c r="S67" s="9">
        <f t="shared" si="1"/>
        <v>8.3042876215634904E-3</v>
      </c>
      <c r="W67" s="1">
        <v>40</v>
      </c>
      <c r="X67" s="8">
        <f t="shared" si="10"/>
        <v>2791.517702929862</v>
      </c>
      <c r="Y67" s="8">
        <f t="shared" si="11"/>
        <v>1766.7947751453053</v>
      </c>
      <c r="Z67" s="9">
        <f t="shared" si="2"/>
        <v>4.2957312817332532E-2</v>
      </c>
      <c r="AD67" s="1">
        <v>40</v>
      </c>
      <c r="AE67" s="8">
        <f t="shared" si="12"/>
        <v>1832.6100699777417</v>
      </c>
      <c r="AF67" s="8">
        <f t="shared" si="13"/>
        <v>299.78500454278395</v>
      </c>
      <c r="AG67" s="9">
        <f t="shared" si="3"/>
        <v>0.3653567797127924</v>
      </c>
      <c r="AK67" s="1">
        <v>40</v>
      </c>
      <c r="AL67" s="8">
        <f t="shared" si="14"/>
        <v>1389.6323714485018</v>
      </c>
      <c r="AM67" s="8">
        <f t="shared" si="17"/>
        <v>141.29816144748281</v>
      </c>
      <c r="AN67" s="9">
        <f t="shared" si="4"/>
        <v>0.84131720969128898</v>
      </c>
      <c r="AR67" s="1">
        <v>39</v>
      </c>
      <c r="AS67" s="8">
        <f t="shared" si="15"/>
        <v>900.15246971168369</v>
      </c>
      <c r="AT67" s="8">
        <f t="shared" si="16"/>
        <v>73.772861382346008</v>
      </c>
      <c r="AU67" s="9">
        <f t="shared" si="5"/>
        <v>1.275138633923566</v>
      </c>
    </row>
    <row r="68" spans="8:47" x14ac:dyDescent="0.3">
      <c r="H68" s="1">
        <v>42</v>
      </c>
      <c r="I68" s="8">
        <f t="shared" si="6"/>
        <v>5169.0356150040307</v>
      </c>
      <c r="J68" s="8">
        <f t="shared" si="7"/>
        <v>53228250.632246554</v>
      </c>
      <c r="K68" s="9">
        <f t="shared" si="0"/>
        <v>7.7127191524117168E-7</v>
      </c>
      <c r="P68" s="1">
        <v>42</v>
      </c>
      <c r="Q68" s="8">
        <f t="shared" si="8"/>
        <v>4010.8537041891609</v>
      </c>
      <c r="R68" s="8">
        <f t="shared" si="9"/>
        <v>7021.7194720058078</v>
      </c>
      <c r="S68" s="9">
        <f t="shared" si="1"/>
        <v>7.5341610058515338E-3</v>
      </c>
      <c r="W68" s="1">
        <v>42</v>
      </c>
      <c r="X68" s="8">
        <f t="shared" si="10"/>
        <v>2911.3761518946435</v>
      </c>
      <c r="Y68" s="8">
        <f t="shared" si="11"/>
        <v>1846.5779851379909</v>
      </c>
      <c r="Z68" s="9">
        <f t="shared" si="2"/>
        <v>3.9414537776898746E-2</v>
      </c>
      <c r="AD68" s="1">
        <v>42</v>
      </c>
      <c r="AE68" s="8">
        <f t="shared" si="12"/>
        <v>1910.9168014849379</v>
      </c>
      <c r="AF68" s="8">
        <f t="shared" si="13"/>
        <v>307.22450645023963</v>
      </c>
      <c r="AG68" s="9">
        <f t="shared" si="3"/>
        <v>0.34281161022192702</v>
      </c>
      <c r="AK68" s="1">
        <v>42</v>
      </c>
      <c r="AL68" s="8">
        <f t="shared" si="14"/>
        <v>1450.2189256984602</v>
      </c>
      <c r="AM68" s="8">
        <f t="shared" si="17"/>
        <v>143.69814738584668</v>
      </c>
      <c r="AN68" s="9">
        <f t="shared" si="4"/>
        <v>0.79930799784859496</v>
      </c>
      <c r="AR68" s="1">
        <v>40</v>
      </c>
      <c r="AS68" s="8">
        <f t="shared" si="15"/>
        <v>920.12120454211754</v>
      </c>
      <c r="AT68" s="8">
        <f t="shared" si="16"/>
        <v>74.258894802163454</v>
      </c>
      <c r="AU68" s="9">
        <f t="shared" si="5"/>
        <v>1.2542449500377353</v>
      </c>
    </row>
    <row r="69" spans="8:47" x14ac:dyDescent="0.3">
      <c r="H69" s="1">
        <v>44</v>
      </c>
      <c r="I69" s="8">
        <f t="shared" si="6"/>
        <v>5371.4325220669334</v>
      </c>
      <c r="J69" s="8">
        <f t="shared" si="7"/>
        <v>64693424.845762059</v>
      </c>
      <c r="K69" s="9">
        <f t="shared" si="0"/>
        <v>6.1067334995426565E-7</v>
      </c>
      <c r="P69" s="1">
        <v>44</v>
      </c>
      <c r="Q69" s="8">
        <f t="shared" si="8"/>
        <v>4168.7847700360162</v>
      </c>
      <c r="R69" s="8">
        <f t="shared" si="9"/>
        <v>7412.8362290478499</v>
      </c>
      <c r="S69" s="9">
        <f t="shared" si="1"/>
        <v>6.866348449820015E-3</v>
      </c>
      <c r="W69" s="1">
        <v>44</v>
      </c>
      <c r="X69" s="8">
        <f t="shared" si="10"/>
        <v>3030.3451711631751</v>
      </c>
      <c r="Y69" s="8">
        <f t="shared" si="11"/>
        <v>1925.9847989879122</v>
      </c>
      <c r="Z69" s="9">
        <f t="shared" si="2"/>
        <v>3.6310220474614997E-2</v>
      </c>
      <c r="AD69" s="1">
        <v>44</v>
      </c>
      <c r="AE69" s="8">
        <f t="shared" si="12"/>
        <v>1988.6173695820903</v>
      </c>
      <c r="AF69" s="8">
        <f t="shared" si="13"/>
        <v>314.44566587473082</v>
      </c>
      <c r="AG69" s="9">
        <f t="shared" si="3"/>
        <v>0.32262709558852276</v>
      </c>
      <c r="AK69" s="1">
        <v>44</v>
      </c>
      <c r="AL69" s="8">
        <f t="shared" si="14"/>
        <v>1510.4019656679736</v>
      </c>
      <c r="AM69" s="8">
        <f t="shared" si="17"/>
        <v>145.99528606172268</v>
      </c>
      <c r="AN69" s="9">
        <f t="shared" si="4"/>
        <v>0.76111580775672227</v>
      </c>
      <c r="AR69" s="1">
        <v>41</v>
      </c>
      <c r="AS69" s="8">
        <f t="shared" si="15"/>
        <v>940.01533783716582</v>
      </c>
      <c r="AT69" s="8">
        <f t="shared" si="16"/>
        <v>74.731026941765762</v>
      </c>
      <c r="AU69" s="9">
        <f t="shared" si="5"/>
        <v>1.2339567150299713</v>
      </c>
    </row>
    <row r="70" spans="8:47" x14ac:dyDescent="0.3">
      <c r="H70" s="1">
        <v>46</v>
      </c>
      <c r="I70" s="8">
        <f t="shared" si="6"/>
        <v>5572.0597787133929</v>
      </c>
      <c r="J70" s="8">
        <f t="shared" si="7"/>
        <v>78036549.119399756</v>
      </c>
      <c r="K70" s="9">
        <f t="shared" si="0"/>
        <v>4.8802875534427616E-7</v>
      </c>
      <c r="P70" s="1">
        <v>46</v>
      </c>
      <c r="Q70" s="8">
        <f t="shared" si="8"/>
        <v>4325.3331475721197</v>
      </c>
      <c r="R70" s="8">
        <f t="shared" si="9"/>
        <v>7807.3312223701505</v>
      </c>
      <c r="S70" s="9">
        <f t="shared" si="1"/>
        <v>6.283497441255983E-3</v>
      </c>
      <c r="W70" s="1">
        <v>46</v>
      </c>
      <c r="X70" s="8">
        <f t="shared" si="10"/>
        <v>3148.4674970112706</v>
      </c>
      <c r="Y70" s="8">
        <f t="shared" si="11"/>
        <v>2005.033321939562</v>
      </c>
      <c r="Z70" s="9">
        <f t="shared" si="2"/>
        <v>3.35736284775255E-2</v>
      </c>
      <c r="AD70" s="1">
        <v>46</v>
      </c>
      <c r="AE70" s="8">
        <f t="shared" si="12"/>
        <v>2065.7408162281208</v>
      </c>
      <c r="AF70" s="8">
        <f t="shared" si="13"/>
        <v>321.46321912143225</v>
      </c>
      <c r="AG70" s="9">
        <f t="shared" si="3"/>
        <v>0.30446609501297112</v>
      </c>
      <c r="AK70" s="1">
        <v>46</v>
      </c>
      <c r="AL70" s="8">
        <f t="shared" si="14"/>
        <v>1570.2007057162855</v>
      </c>
      <c r="AM70" s="8">
        <f t="shared" si="17"/>
        <v>148.19762577821456</v>
      </c>
      <c r="AN70" s="9">
        <f t="shared" si="4"/>
        <v>0.72625838797806475</v>
      </c>
      <c r="AR70" s="1">
        <v>42</v>
      </c>
      <c r="AS70" s="8">
        <f t="shared" si="15"/>
        <v>959.83678781741276</v>
      </c>
      <c r="AT70" s="8">
        <f t="shared" si="16"/>
        <v>75.189901394213422</v>
      </c>
      <c r="AU70" s="9">
        <f t="shared" si="5"/>
        <v>1.2142561390870794</v>
      </c>
    </row>
    <row r="71" spans="8:47" x14ac:dyDescent="0.3">
      <c r="H71" s="1">
        <v>48</v>
      </c>
      <c r="I71" s="8">
        <f t="shared" si="6"/>
        <v>5771.0028767889771</v>
      </c>
      <c r="J71" s="8">
        <f t="shared" si="7"/>
        <v>93479191.214172781</v>
      </c>
      <c r="K71" s="9">
        <f t="shared" si="0"/>
        <v>3.9336253862802254E-7</v>
      </c>
      <c r="P71" s="1">
        <v>48</v>
      </c>
      <c r="Q71" s="8">
        <f t="shared" si="8"/>
        <v>4480.5643949131018</v>
      </c>
      <c r="R71" s="8">
        <f t="shared" si="9"/>
        <v>8205.1053019967167</v>
      </c>
      <c r="S71" s="9">
        <f t="shared" si="1"/>
        <v>5.7717843791003452E-3</v>
      </c>
      <c r="W71" s="1">
        <v>48</v>
      </c>
      <c r="X71" s="8">
        <f t="shared" si="10"/>
        <v>3265.7820845830479</v>
      </c>
      <c r="Y71" s="8">
        <f t="shared" si="11"/>
        <v>2083.7400429028457</v>
      </c>
      <c r="Z71" s="9">
        <f t="shared" si="2"/>
        <v>3.114787214101826E-2</v>
      </c>
      <c r="AD71" s="1">
        <v>48</v>
      </c>
      <c r="AE71" s="8">
        <f t="shared" si="12"/>
        <v>2142.3136225315111</v>
      </c>
      <c r="AF71" s="8">
        <f t="shared" si="13"/>
        <v>328.29035041993689</v>
      </c>
      <c r="AG71" s="9">
        <f t="shared" si="3"/>
        <v>0.28805126274140941</v>
      </c>
      <c r="AK71" s="1">
        <v>48</v>
      </c>
      <c r="AL71" s="8">
        <f t="shared" si="14"/>
        <v>1629.6326653966851</v>
      </c>
      <c r="AM71" s="8">
        <f t="shared" si="17"/>
        <v>150.31229399720527</v>
      </c>
      <c r="AN71" s="9">
        <f t="shared" si="4"/>
        <v>0.69432968609838686</v>
      </c>
      <c r="AR71" s="1">
        <v>43</v>
      </c>
      <c r="AS71" s="8">
        <f t="shared" si="15"/>
        <v>979.58737986333597</v>
      </c>
      <c r="AT71" s="8">
        <f t="shared" si="16"/>
        <v>75.6361191166922</v>
      </c>
      <c r="AU71" s="9">
        <f t="shared" si="5"/>
        <v>1.1951250632396595</v>
      </c>
    </row>
    <row r="72" spans="8:47" x14ac:dyDescent="0.3">
      <c r="H72" s="1">
        <v>50</v>
      </c>
      <c r="I72" s="8">
        <f t="shared" si="6"/>
        <v>5968.3398571164635</v>
      </c>
      <c r="J72" s="8">
        <f t="shared" si="7"/>
        <v>111260168.95456652</v>
      </c>
      <c r="K72" s="9">
        <f t="shared" si="0"/>
        <v>3.1956997937761308E-7</v>
      </c>
      <c r="P72" s="1">
        <v>50</v>
      </c>
      <c r="Q72" s="8">
        <f t="shared" si="8"/>
        <v>4634.5384314284101</v>
      </c>
      <c r="R72" s="8">
        <f t="shared" si="9"/>
        <v>8606.0663129538516</v>
      </c>
      <c r="S72" s="9">
        <f t="shared" si="1"/>
        <v>5.3200870726967248E-3</v>
      </c>
      <c r="W72" s="1">
        <v>50</v>
      </c>
      <c r="X72" s="8">
        <f t="shared" si="10"/>
        <v>3382.3245842989181</v>
      </c>
      <c r="Y72" s="8">
        <f t="shared" si="11"/>
        <v>2162.1200399619725</v>
      </c>
      <c r="Z72" s="9">
        <f t="shared" si="2"/>
        <v>2.898675775331673E-2</v>
      </c>
      <c r="AD72" s="1">
        <v>50</v>
      </c>
      <c r="AE72" s="8">
        <f t="shared" si="12"/>
        <v>2218.3600304440615</v>
      </c>
      <c r="AF72" s="8">
        <f t="shared" si="13"/>
        <v>334.93891069408875</v>
      </c>
      <c r="AG72" s="9">
        <f t="shared" si="3"/>
        <v>0.27315255414547307</v>
      </c>
      <c r="AK72" s="1">
        <v>50</v>
      </c>
      <c r="AL72" s="8">
        <f t="shared" si="14"/>
        <v>1688.7138826904745</v>
      </c>
      <c r="AM72" s="8">
        <f t="shared" si="17"/>
        <v>152.34563442473058</v>
      </c>
      <c r="AN72" s="9">
        <f t="shared" si="4"/>
        <v>0.66498564421017803</v>
      </c>
      <c r="AR72" s="1">
        <v>44</v>
      </c>
      <c r="AS72" s="8">
        <f t="shared" si="15"/>
        <v>999.26885303833319</v>
      </c>
      <c r="AT72" s="8">
        <f t="shared" si="16"/>
        <v>76.070242106867923</v>
      </c>
      <c r="AU72" s="9">
        <f t="shared" si="5"/>
        <v>1.1765451943593848</v>
      </c>
    </row>
    <row r="73" spans="8:47" x14ac:dyDescent="0.3">
      <c r="I73" s="8"/>
      <c r="J73" s="8"/>
      <c r="K73" s="9"/>
      <c r="Q73" s="8"/>
      <c r="R73" s="8"/>
      <c r="S73" s="9"/>
      <c r="X73" s="8"/>
      <c r="Y73" s="8"/>
      <c r="Z73" s="9"/>
      <c r="AE73" s="8"/>
      <c r="AF73" s="8"/>
      <c r="AG73" s="9"/>
      <c r="AL73" s="8"/>
      <c r="AM73" s="8"/>
      <c r="AN73" s="9"/>
      <c r="AR73" s="1">
        <v>45</v>
      </c>
      <c r="AS73" s="8">
        <f t="shared" si="15"/>
        <v>1018.8828660167296</v>
      </c>
      <c r="AT73" s="8">
        <f t="shared" si="16"/>
        <v>76.492796690449978</v>
      </c>
      <c r="AU73" s="9">
        <f t="shared" si="5"/>
        <v>1.1584982876880492</v>
      </c>
    </row>
    <row r="74" spans="8:47" x14ac:dyDescent="0.3">
      <c r="I74" s="8"/>
      <c r="J74" s="8"/>
      <c r="K74" s="9"/>
      <c r="Q74" s="8"/>
      <c r="R74" s="8"/>
      <c r="S74" s="9"/>
      <c r="X74" s="8"/>
      <c r="Y74" s="8"/>
      <c r="Z74" s="9"/>
      <c r="AE74" s="8"/>
      <c r="AF74" s="8"/>
      <c r="AG74" s="9"/>
      <c r="AL74" s="8"/>
      <c r="AM74" s="8"/>
      <c r="AN74" s="9"/>
      <c r="AR74" s="1">
        <v>46</v>
      </c>
      <c r="AS74" s="8">
        <f t="shared" si="15"/>
        <v>1038.4310024829902</v>
      </c>
      <c r="AT74" s="8">
        <f t="shared" si="16"/>
        <v>76.904276468438098</v>
      </c>
      <c r="AU74" s="9">
        <f t="shared" si="5"/>
        <v>1.1409662874535746</v>
      </c>
    </row>
    <row r="75" spans="8:47" x14ac:dyDescent="0.3">
      <c r="I75" s="8"/>
      <c r="J75" s="8"/>
      <c r="K75" s="9"/>
      <c r="Q75" s="8"/>
      <c r="R75" s="8"/>
      <c r="S75" s="9"/>
      <c r="X75" s="8"/>
      <c r="Y75" s="8"/>
      <c r="Z75" s="9"/>
      <c r="AE75" s="8"/>
      <c r="AF75" s="8"/>
      <c r="AG75" s="9"/>
      <c r="AL75" s="8"/>
      <c r="AM75" s="8"/>
      <c r="AN75" s="9"/>
      <c r="AR75" s="1">
        <v>47</v>
      </c>
      <c r="AS75" s="8">
        <f t="shared" si="15"/>
        <v>1057.9147760597155</v>
      </c>
      <c r="AT75" s="8">
        <f t="shared" si="16"/>
        <v>77.305144965596938</v>
      </c>
      <c r="AU75" s="9">
        <f t="shared" si="5"/>
        <v>1.123931433993864</v>
      </c>
    </row>
    <row r="76" spans="8:47" x14ac:dyDescent="0.3">
      <c r="I76" s="8"/>
      <c r="J76" s="8"/>
      <c r="K76" s="9"/>
      <c r="Q76" s="8"/>
      <c r="R76" s="8"/>
      <c r="S76" s="9"/>
      <c r="X76" s="8"/>
      <c r="Y76" s="8"/>
      <c r="Z76" s="9"/>
      <c r="AE76" s="8"/>
      <c r="AF76" s="8"/>
      <c r="AG76" s="9"/>
      <c r="AL76" s="8"/>
      <c r="AM76" s="8"/>
      <c r="AN76" s="9"/>
      <c r="AR76" s="1">
        <v>48</v>
      </c>
      <c r="AS76" s="8">
        <f t="shared" si="15"/>
        <v>1077.3356348146344</v>
      </c>
      <c r="AT76" s="8">
        <f t="shared" si="16"/>
        <v>77.695838015883169</v>
      </c>
      <c r="AU76" s="9">
        <f t="shared" si="5"/>
        <v>1.1073763441217046</v>
      </c>
    </row>
    <row r="77" spans="8:47" x14ac:dyDescent="0.3">
      <c r="I77" s="8"/>
      <c r="J77" s="8"/>
      <c r="K77" s="9"/>
      <c r="Q77" s="8"/>
      <c r="R77" s="8"/>
      <c r="S77" s="9"/>
      <c r="X77" s="8"/>
      <c r="Y77" s="8"/>
      <c r="Z77" s="9"/>
      <c r="AE77" s="8"/>
      <c r="AF77" s="8"/>
      <c r="AG77" s="9"/>
      <c r="AL77" s="8"/>
      <c r="AM77" s="8"/>
      <c r="AN77" s="9"/>
      <c r="AR77" s="1">
        <v>49</v>
      </c>
      <c r="AS77" s="8">
        <f t="shared" si="15"/>
        <v>1096.694965390539</v>
      </c>
      <c r="AT77" s="8">
        <f t="shared" si="16"/>
        <v>78.076765915654519</v>
      </c>
      <c r="AU77" s="9">
        <f t="shared" si="5"/>
        <v>1.0912840701253768</v>
      </c>
    </row>
    <row r="78" spans="8:47" x14ac:dyDescent="0.3">
      <c r="I78" s="8"/>
      <c r="J78" s="8"/>
      <c r="K78" s="9"/>
      <c r="Q78" s="8"/>
      <c r="R78" s="8"/>
      <c r="S78" s="9"/>
      <c r="X78" s="8"/>
      <c r="Y78" s="8"/>
      <c r="Z78" s="9"/>
      <c r="AE78" s="8"/>
      <c r="AF78" s="8"/>
      <c r="AG78" s="9"/>
      <c r="AL78" s="8"/>
      <c r="AM78" s="8"/>
      <c r="AN78" s="9"/>
      <c r="AR78" s="1">
        <v>50</v>
      </c>
      <c r="AS78" s="8">
        <f t="shared" si="15"/>
        <v>1115.9940967967145</v>
      </c>
      <c r="AT78" s="8">
        <f t="shared" si="16"/>
        <v>78.448315371337856</v>
      </c>
      <c r="AU78" s="9">
        <f t="shared" si="5"/>
        <v>1.0756381417347345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downwind ground conc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2022-06-15T20:02:02Z</dcterms:modified>
</cp:coreProperties>
</file>